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OLDLEAF SURETY SERVICES LLC\New Accounts\New Account Submission Forms\"/>
    </mc:Choice>
  </mc:AlternateContent>
  <xr:revisionPtr revIDLastSave="0" documentId="8_{35215AEA-6916-4533-B7C5-EE28309E6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cts" sheetId="1" r:id="rId1"/>
    <sheet name="metadata" sheetId="2" state="hidden" r:id="rId2"/>
    <sheet name="dtsReferences" sheetId="3" state="hidden" r:id="rId3"/>
    <sheet name="prefixes" sheetId="4" r:id="rId4"/>
  </sheets>
  <definedNames>
    <definedName name="_Order1" localSheetId="0" hidden="1">255</definedName>
    <definedName name="_Order2" localSheetId="0" hidden="1">0</definedName>
    <definedName name="As_Of_Date">facts!$H$9</definedName>
    <definedName name="Contracts">facts!$B$17:$S$61</definedName>
    <definedName name="ContractsTotal">facts!$D$62:$S$62</definedName>
    <definedName name="EntityName">facts!$D$9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1" l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22" i="1"/>
  <c r="I22" i="1" s="1"/>
  <c r="G19" i="1"/>
  <c r="R24" i="1"/>
  <c r="R23" i="1"/>
  <c r="R22" i="1"/>
  <c r="R21" i="1"/>
  <c r="R20" i="1"/>
  <c r="J24" i="1"/>
  <c r="J23" i="1"/>
  <c r="J22" i="1"/>
  <c r="J21" i="1"/>
  <c r="J20" i="1"/>
  <c r="H24" i="1"/>
  <c r="K24" i="1" s="1"/>
  <c r="H23" i="1"/>
  <c r="K23" i="1" s="1"/>
  <c r="H22" i="1"/>
  <c r="K22" i="1" s="1"/>
  <c r="H21" i="1"/>
  <c r="K21" i="1" s="1"/>
  <c r="H20" i="1"/>
  <c r="K20" i="1" s="1"/>
  <c r="G24" i="1"/>
  <c r="I24" i="1" s="1"/>
  <c r="G23" i="1"/>
  <c r="I23" i="1" s="1"/>
  <c r="G21" i="1"/>
  <c r="I21" i="1" s="1"/>
  <c r="G20" i="1"/>
  <c r="I20" i="1" s="1"/>
  <c r="R29" i="1"/>
  <c r="R28" i="1"/>
  <c r="R27" i="1"/>
  <c r="R26" i="1"/>
  <c r="G29" i="1"/>
  <c r="I29" i="1" s="1"/>
  <c r="S29" i="1" s="1"/>
  <c r="G28" i="1"/>
  <c r="I28" i="1" s="1"/>
  <c r="S28" i="1" s="1"/>
  <c r="G27" i="1"/>
  <c r="I27" i="1" s="1"/>
  <c r="S27" i="1" s="1"/>
  <c r="G26" i="1"/>
  <c r="I26" i="1" s="1"/>
  <c r="J29" i="1"/>
  <c r="J28" i="1"/>
  <c r="J27" i="1"/>
  <c r="J26" i="1"/>
  <c r="H29" i="1"/>
  <c r="K29" i="1" s="1"/>
  <c r="H28" i="1"/>
  <c r="K28" i="1" s="1"/>
  <c r="H27" i="1"/>
  <c r="K27" i="1" s="1"/>
  <c r="Q27" i="1" s="1"/>
  <c r="H26" i="1"/>
  <c r="K26" i="1" s="1"/>
  <c r="P43" i="1" l="1"/>
  <c r="S43" i="1"/>
  <c r="L43" i="1"/>
  <c r="P58" i="1"/>
  <c r="S58" i="1"/>
  <c r="L58" i="1"/>
  <c r="N56" i="1"/>
  <c r="O56" i="1"/>
  <c r="Q56" i="1"/>
  <c r="N48" i="1"/>
  <c r="O48" i="1"/>
  <c r="Q48" i="1"/>
  <c r="N40" i="1"/>
  <c r="O40" i="1"/>
  <c r="Q40" i="1"/>
  <c r="N32" i="1"/>
  <c r="O32" i="1"/>
  <c r="Q32" i="1"/>
  <c r="P59" i="1"/>
  <c r="S59" i="1"/>
  <c r="L59" i="1"/>
  <c r="Q33" i="1"/>
  <c r="N33" i="1"/>
  <c r="O33" i="1"/>
  <c r="S57" i="1"/>
  <c r="L57" i="1"/>
  <c r="P57" i="1"/>
  <c r="S41" i="1"/>
  <c r="L41" i="1"/>
  <c r="P41" i="1"/>
  <c r="N55" i="1"/>
  <c r="O55" i="1"/>
  <c r="Q55" i="1"/>
  <c r="N47" i="1"/>
  <c r="O47" i="1"/>
  <c r="Q47" i="1"/>
  <c r="N39" i="1"/>
  <c r="O39" i="1"/>
  <c r="Q39" i="1"/>
  <c r="N31" i="1"/>
  <c r="O31" i="1"/>
  <c r="Q31" i="1"/>
  <c r="Q49" i="1"/>
  <c r="N49" i="1"/>
  <c r="O49" i="1"/>
  <c r="S49" i="1"/>
  <c r="L49" i="1"/>
  <c r="P49" i="1"/>
  <c r="S33" i="1"/>
  <c r="L33" i="1"/>
  <c r="P33" i="1"/>
  <c r="S56" i="1"/>
  <c r="L56" i="1"/>
  <c r="P56" i="1"/>
  <c r="S48" i="1"/>
  <c r="L48" i="1"/>
  <c r="P48" i="1"/>
  <c r="S40" i="1"/>
  <c r="L40" i="1"/>
  <c r="P40" i="1"/>
  <c r="S32" i="1"/>
  <c r="L32" i="1"/>
  <c r="P32" i="1"/>
  <c r="N54" i="1"/>
  <c r="O54" i="1"/>
  <c r="Q54" i="1"/>
  <c r="N46" i="1"/>
  <c r="O46" i="1"/>
  <c r="Q46" i="1"/>
  <c r="N38" i="1"/>
  <c r="O38" i="1"/>
  <c r="Q38" i="1"/>
  <c r="Q57" i="1"/>
  <c r="N57" i="1"/>
  <c r="O57" i="1"/>
  <c r="P50" i="1"/>
  <c r="S50" i="1"/>
  <c r="L50" i="1"/>
  <c r="S47" i="1"/>
  <c r="L47" i="1"/>
  <c r="P47" i="1"/>
  <c r="N53" i="1"/>
  <c r="O53" i="1"/>
  <c r="Q53" i="1"/>
  <c r="N45" i="1"/>
  <c r="O45" i="1"/>
  <c r="Q45" i="1"/>
  <c r="N37" i="1"/>
  <c r="O37" i="1"/>
  <c r="Q37" i="1"/>
  <c r="Q41" i="1"/>
  <c r="N41" i="1"/>
  <c r="O41" i="1"/>
  <c r="P42" i="1"/>
  <c r="S42" i="1"/>
  <c r="L42" i="1"/>
  <c r="S55" i="1"/>
  <c r="L55" i="1"/>
  <c r="P55" i="1"/>
  <c r="L54" i="1"/>
  <c r="P54" i="1"/>
  <c r="S54" i="1"/>
  <c r="L38" i="1"/>
  <c r="P38" i="1"/>
  <c r="S38" i="1"/>
  <c r="N60" i="1"/>
  <c r="O60" i="1"/>
  <c r="Q60" i="1"/>
  <c r="N52" i="1"/>
  <c r="O52" i="1"/>
  <c r="Q52" i="1"/>
  <c r="N44" i="1"/>
  <c r="O44" i="1"/>
  <c r="Q44" i="1"/>
  <c r="N36" i="1"/>
  <c r="O36" i="1"/>
  <c r="Q36" i="1"/>
  <c r="P35" i="1"/>
  <c r="S35" i="1"/>
  <c r="L35" i="1"/>
  <c r="P34" i="1"/>
  <c r="S34" i="1"/>
  <c r="L34" i="1"/>
  <c r="S31" i="1"/>
  <c r="L31" i="1"/>
  <c r="P31" i="1"/>
  <c r="L46" i="1"/>
  <c r="P46" i="1"/>
  <c r="S46" i="1"/>
  <c r="L53" i="1"/>
  <c r="P53" i="1"/>
  <c r="S53" i="1"/>
  <c r="L45" i="1"/>
  <c r="P45" i="1"/>
  <c r="S45" i="1"/>
  <c r="L37" i="1"/>
  <c r="P37" i="1"/>
  <c r="S37" i="1"/>
  <c r="O59" i="1"/>
  <c r="Q59" i="1"/>
  <c r="N59" i="1"/>
  <c r="O51" i="1"/>
  <c r="Q51" i="1"/>
  <c r="N51" i="1"/>
  <c r="O43" i="1"/>
  <c r="Q43" i="1"/>
  <c r="N43" i="1"/>
  <c r="O35" i="1"/>
  <c r="Q35" i="1"/>
  <c r="N35" i="1"/>
  <c r="P51" i="1"/>
  <c r="S51" i="1"/>
  <c r="L51" i="1"/>
  <c r="S39" i="1"/>
  <c r="L39" i="1"/>
  <c r="P39" i="1"/>
  <c r="P60" i="1"/>
  <c r="S60" i="1"/>
  <c r="L60" i="1"/>
  <c r="P52" i="1"/>
  <c r="S52" i="1"/>
  <c r="L52" i="1"/>
  <c r="P44" i="1"/>
  <c r="S44" i="1"/>
  <c r="L44" i="1"/>
  <c r="P36" i="1"/>
  <c r="S36" i="1"/>
  <c r="L36" i="1"/>
  <c r="Q58" i="1"/>
  <c r="N58" i="1"/>
  <c r="O58" i="1"/>
  <c r="Q50" i="1"/>
  <c r="N50" i="1"/>
  <c r="O50" i="1"/>
  <c r="Q42" i="1"/>
  <c r="N42" i="1"/>
  <c r="O42" i="1"/>
  <c r="Q34" i="1"/>
  <c r="N34" i="1"/>
  <c r="O34" i="1"/>
  <c r="S20" i="1"/>
  <c r="P20" i="1"/>
  <c r="O23" i="1"/>
  <c r="N23" i="1"/>
  <c r="O22" i="1"/>
  <c r="N22" i="1"/>
  <c r="L21" i="1"/>
  <c r="P21" i="1"/>
  <c r="S21" i="1"/>
  <c r="L22" i="1"/>
  <c r="S22" i="1"/>
  <c r="P22" i="1"/>
  <c r="N20" i="1"/>
  <c r="Q20" i="1"/>
  <c r="O20" i="1"/>
  <c r="L24" i="1"/>
  <c r="P24" i="1"/>
  <c r="S24" i="1"/>
  <c r="N21" i="1"/>
  <c r="O21" i="1"/>
  <c r="Q21" i="1"/>
  <c r="O24" i="1"/>
  <c r="N24" i="1"/>
  <c r="Q24" i="1"/>
  <c r="P23" i="1"/>
  <c r="S23" i="1"/>
  <c r="L23" i="1"/>
  <c r="Q22" i="1"/>
  <c r="Q23" i="1"/>
  <c r="L20" i="1"/>
  <c r="P26" i="1"/>
  <c r="S26" i="1"/>
  <c r="Q29" i="1"/>
  <c r="Q26" i="1"/>
  <c r="Q28" i="1"/>
  <c r="P28" i="1"/>
  <c r="L28" i="1"/>
  <c r="P27" i="1"/>
  <c r="L27" i="1"/>
  <c r="O28" i="1"/>
  <c r="N28" i="1"/>
  <c r="N26" i="1"/>
  <c r="O26" i="1"/>
  <c r="N27" i="1"/>
  <c r="O27" i="1"/>
  <c r="P29" i="1"/>
  <c r="L29" i="1"/>
  <c r="N29" i="1"/>
  <c r="O29" i="1"/>
  <c r="L26" i="1"/>
  <c r="J23" i="2"/>
  <c r="J22" i="2"/>
  <c r="J21" i="2"/>
  <c r="J4" i="2"/>
  <c r="R30" i="1" l="1"/>
  <c r="G30" i="1"/>
  <c r="I30" i="1" s="1"/>
  <c r="P30" i="1" s="1"/>
  <c r="H30" i="1" l="1"/>
  <c r="K30" i="1" s="1"/>
  <c r="J30" i="1"/>
  <c r="F62" i="1"/>
  <c r="G39" i="2"/>
  <c r="G17" i="2"/>
  <c r="G23" i="2"/>
  <c r="G22" i="2"/>
  <c r="G21" i="2"/>
  <c r="G44" i="2"/>
  <c r="G45" i="2"/>
  <c r="G43" i="2"/>
  <c r="K44" i="2"/>
  <c r="K45" i="2"/>
  <c r="K43" i="2"/>
  <c r="K22" i="2"/>
  <c r="K23" i="2"/>
  <c r="K21" i="2"/>
  <c r="K20" i="2"/>
  <c r="K19" i="2"/>
  <c r="K18" i="2"/>
  <c r="K42" i="2"/>
  <c r="K41" i="2"/>
  <c r="K40" i="2"/>
  <c r="J41" i="2"/>
  <c r="J42" i="2"/>
  <c r="J40" i="2"/>
  <c r="J18" i="2"/>
  <c r="J19" i="2"/>
  <c r="J20" i="2"/>
  <c r="G48" i="2"/>
  <c r="G47" i="2"/>
  <c r="G46" i="2"/>
  <c r="G42" i="2"/>
  <c r="G41" i="2"/>
  <c r="G40" i="2"/>
  <c r="G18" i="2"/>
  <c r="G19" i="2"/>
  <c r="G20" i="2"/>
  <c r="G24" i="2"/>
  <c r="G25" i="2"/>
  <c r="G26" i="2"/>
  <c r="G16" i="2"/>
  <c r="K49" i="2"/>
  <c r="K50" i="2"/>
  <c r="J2" i="2"/>
  <c r="K2" i="2"/>
  <c r="K4" i="2"/>
  <c r="G17" i="1"/>
  <c r="H17" i="1" s="1"/>
  <c r="G18" i="1"/>
  <c r="I18" i="1" s="1"/>
  <c r="P18" i="1" s="1"/>
  <c r="H19" i="1"/>
  <c r="K19" i="1" s="1"/>
  <c r="G25" i="1"/>
  <c r="H25" i="1" s="1"/>
  <c r="K25" i="1" s="1"/>
  <c r="G61" i="1"/>
  <c r="I61" i="1" s="1"/>
  <c r="H61" i="1"/>
  <c r="K61" i="1" s="1"/>
  <c r="R25" i="1"/>
  <c r="R19" i="1"/>
  <c r="R18" i="1"/>
  <c r="R17" i="1"/>
  <c r="E62" i="1"/>
  <c r="D62" i="1"/>
  <c r="M62" i="1"/>
  <c r="N61" i="1" l="1"/>
  <c r="O61" i="1"/>
  <c r="Q61" i="1"/>
  <c r="P61" i="1"/>
  <c r="S61" i="1"/>
  <c r="I17" i="1"/>
  <c r="P17" i="1" s="1"/>
  <c r="K17" i="1"/>
  <c r="H18" i="1"/>
  <c r="K18" i="1" s="1"/>
  <c r="Q18" i="1" s="1"/>
  <c r="L30" i="1"/>
  <c r="R62" i="1"/>
  <c r="Q30" i="1"/>
  <c r="N30" i="1"/>
  <c r="O30" i="1"/>
  <c r="I19" i="1"/>
  <c r="J18" i="1"/>
  <c r="L61" i="1"/>
  <c r="J61" i="1"/>
  <c r="O25" i="1"/>
  <c r="N25" i="1"/>
  <c r="Q25" i="1"/>
  <c r="Q19" i="1"/>
  <c r="O19" i="1"/>
  <c r="N19" i="1"/>
  <c r="I25" i="1"/>
  <c r="P25" i="1" s="1"/>
  <c r="L18" i="1"/>
  <c r="G62" i="1"/>
  <c r="Q17" i="1" l="1"/>
  <c r="Q62" i="1" s="1"/>
  <c r="O17" i="1"/>
  <c r="J17" i="1"/>
  <c r="S19" i="1"/>
  <c r="L19" i="1"/>
  <c r="O18" i="1"/>
  <c r="N18" i="1"/>
  <c r="S30" i="1"/>
  <c r="I62" i="1"/>
  <c r="P19" i="1"/>
  <c r="J19" i="1"/>
  <c r="N17" i="1"/>
  <c r="K62" i="1"/>
  <c r="L17" i="1"/>
  <c r="S17" i="1" s="1"/>
  <c r="S18" i="1"/>
  <c r="L25" i="1"/>
  <c r="J25" i="1"/>
  <c r="O62" i="1" l="1"/>
  <c r="N62" i="1"/>
  <c r="P62" i="1"/>
  <c r="S25" i="1"/>
  <c r="S62" i="1" s="1"/>
  <c r="L62" i="1"/>
</calcChain>
</file>

<file path=xl/sharedStrings.xml><?xml version="1.0" encoding="utf-8"?>
<sst xmlns="http://schemas.openxmlformats.org/spreadsheetml/2006/main" count="419" uniqueCount="136">
  <si>
    <t>Contract Totals</t>
  </si>
  <si>
    <t>Estimated</t>
  </si>
  <si>
    <t>Billed</t>
  </si>
  <si>
    <t>Contract</t>
  </si>
  <si>
    <t>Gross</t>
  </si>
  <si>
    <t>To</t>
  </si>
  <si>
    <t>Cost to</t>
  </si>
  <si>
    <t>Total</t>
  </si>
  <si>
    <t>Job Name</t>
  </si>
  <si>
    <t>Profit</t>
  </si>
  <si>
    <t>Revenue</t>
  </si>
  <si>
    <t>Cost</t>
  </si>
  <si>
    <t>Date</t>
  </si>
  <si>
    <t>Complete</t>
  </si>
  <si>
    <t>|::</t>
  </si>
  <si>
    <t>/pprcompleted~agrprogress~agrprofit~agq</t>
  </si>
  <si>
    <t>to Date</t>
  </si>
  <si>
    <t>Price including</t>
  </si>
  <si>
    <t>Change Orders</t>
  </si>
  <si>
    <t>Percent</t>
  </si>
  <si>
    <t>Earned</t>
  </si>
  <si>
    <t>Earnings</t>
  </si>
  <si>
    <t>Future Workload (Backlog)</t>
  </si>
  <si>
    <t>Remaining</t>
  </si>
  <si>
    <t>** Please list completed projects on a separate page.</t>
  </si>
  <si>
    <t>Contractor Name:</t>
  </si>
  <si>
    <t>As Of:</t>
  </si>
  <si>
    <t>Billings &gt; Costs</t>
  </si>
  <si>
    <t>Costs &amp;</t>
  </si>
  <si>
    <t>Est. Earnings &gt;</t>
  </si>
  <si>
    <t>Billings</t>
  </si>
  <si>
    <t>&amp; Est.</t>
  </si>
  <si>
    <t>Job</t>
  </si>
  <si>
    <t>Number</t>
  </si>
  <si>
    <t>Provision</t>
  </si>
  <si>
    <t>for Loss</t>
  </si>
  <si>
    <t>Est. Gross</t>
  </si>
  <si>
    <t>Percentage</t>
  </si>
  <si>
    <t>Bond</t>
  </si>
  <si>
    <t>prefix</t>
  </si>
  <si>
    <t>URI</t>
  </si>
  <si>
    <t>xbrl</t>
  </si>
  <si>
    <t>http://www.xbrl.org/WGWD/YYYY-MM-DD/oim</t>
  </si>
  <si>
    <t>scheme</t>
  </si>
  <si>
    <t>http://xbrl.org/entity/identification/scheme</t>
  </si>
  <si>
    <t>iso4217</t>
  </si>
  <si>
    <t>http://www.xbrl.org/2003/iso4217</t>
  </si>
  <si>
    <t>xbrli</t>
  </si>
  <si>
    <t>http://www.xbrl.org/2003/instance</t>
  </si>
  <si>
    <t>http://xbrl.us/wip/2016-01-31</t>
  </si>
  <si>
    <t>wip</t>
  </si>
  <si>
    <t>type</t>
  </si>
  <si>
    <t>href</t>
  </si>
  <si>
    <t>schema</t>
  </si>
  <si>
    <t>http://taxonomies.xbrl.us/wip/2016/entire/wip-entryPoint-2016-01-31.xsd</t>
  </si>
  <si>
    <t>table</t>
  </si>
  <si>
    <t>column name</t>
  </si>
  <si>
    <t>column type</t>
  </si>
  <si>
    <t>column property</t>
  </si>
  <si>
    <t>xbrl:entity</t>
  </si>
  <si>
    <t>scheme:01</t>
  </si>
  <si>
    <t>propertyValue</t>
  </si>
  <si>
    <t>xbrl:concept</t>
  </si>
  <si>
    <t>simpleFact</t>
  </si>
  <si>
    <t>accuracy</t>
  </si>
  <si>
    <t>xbrl:unit</t>
  </si>
  <si>
    <t>ContractRevenueEstimatedRevenue</t>
  </si>
  <si>
    <t>ContractCostsEstimatedCost</t>
  </si>
  <si>
    <t>ContractRevenueEarnedToDate</t>
  </si>
  <si>
    <t>ContractCostsIncurredToDate</t>
  </si>
  <si>
    <t>ContractCostsEstimatedCostToComplete</t>
  </si>
  <si>
    <t>PercentageComplete</t>
  </si>
  <si>
    <t>ContractName</t>
  </si>
  <si>
    <t>ContractNumber</t>
  </si>
  <si>
    <t>ContractGrossProfitFromInceptionToDate</t>
  </si>
  <si>
    <t>BillingsInExcessOfCostAndEarnings</t>
  </si>
  <si>
    <t>ContractBillingsFromInceptionToDate</t>
  </si>
  <si>
    <t>wip:ContractName</t>
  </si>
  <si>
    <t>wip:ContractRevenueEstimatedRevenue</t>
  </si>
  <si>
    <t>wip:ContractCostsIncurredToDate</t>
  </si>
  <si>
    <t>wip:ContractCostsEstimatedCostToComplete</t>
  </si>
  <si>
    <t>wip:ContractCostsEstimatedCost</t>
  </si>
  <si>
    <t>wip:PercentageComplete</t>
  </si>
  <si>
    <t>wip:ContractRevenueEarnedToDate</t>
  </si>
  <si>
    <t>wip:ContractGrossProfitFromInceptionToDate</t>
  </si>
  <si>
    <t>wip:ContractBillingsFromInceptionToDate</t>
  </si>
  <si>
    <t>wip:BillingsInExcessOfCostAndEarnings</t>
  </si>
  <si>
    <t>wip:ContractNumberAxis</t>
  </si>
  <si>
    <t>datatype</t>
  </si>
  <si>
    <t>integer</t>
  </si>
  <si>
    <t>monetary</t>
  </si>
  <si>
    <t>iso4217:USD</t>
  </si>
  <si>
    <t>wip-entry-point</t>
  </si>
  <si>
    <t>http://xbrl.us/wip-entryPoint/2016-01-31</t>
  </si>
  <si>
    <t>num</t>
  </si>
  <si>
    <t>http://www.xbrl.org/dtr/type/numeric</t>
  </si>
  <si>
    <t>unused_col1</t>
  </si>
  <si>
    <t>ContractGrossProfitTotalContract</t>
  </si>
  <si>
    <t>wip:ContractGrossProfitPercentTotalContract</t>
  </si>
  <si>
    <t>ContractGrossProfitPercentTotalContract</t>
  </si>
  <si>
    <t>wip:ContractGrossProfitTotalContract</t>
  </si>
  <si>
    <t>wip:CostsAndEarningsInExcessOfBillings</t>
  </si>
  <si>
    <t>CostsAndEarningsInExcessOfBillings</t>
  </si>
  <si>
    <t>facts!Contracts</t>
  </si>
  <si>
    <t>facts!ContractsTotal</t>
  </si>
  <si>
    <t>wip:ContractCompleteOrIncompleteAxis</t>
  </si>
  <si>
    <t>wip:ContractInProcessMember</t>
  </si>
  <si>
    <t>2016-01-01T00:00:00</t>
  </si>
  <si>
    <t>facts!As_Of_Date</t>
  </si>
  <si>
    <t>DocumentPeriodEndDate</t>
  </si>
  <si>
    <t>date</t>
  </si>
  <si>
    <t>dei:DocumentPeriodEndDate</t>
  </si>
  <si>
    <t>dei</t>
  </si>
  <si>
    <t>http://xbrl.sec.gov/dei/2014-01-31</t>
  </si>
  <si>
    <t>string</t>
  </si>
  <si>
    <t>dei:EntityRegistrantName</t>
  </si>
  <si>
    <t>facts!EntityName</t>
  </si>
  <si>
    <t>ProvisionForLossOnContracts</t>
  </si>
  <si>
    <t>Revenues</t>
  </si>
  <si>
    <t>CostOfRevenue</t>
  </si>
  <si>
    <t>GrossProfit</t>
  </si>
  <si>
    <t>ContractRevenueRevenueToComplete</t>
  </si>
  <si>
    <t>ContractGrossProfitToBeEarned</t>
  </si>
  <si>
    <t>us-gaap</t>
  </si>
  <si>
    <t>http://fasb.org/us-gaap/2016-01-31</t>
  </si>
  <si>
    <t>xbrl:start</t>
  </si>
  <si>
    <t>xbrl:end</t>
  </si>
  <si>
    <t>xbrli:pure</t>
  </si>
  <si>
    <t>Goldleaf Surety Services,  LLC</t>
  </si>
  <si>
    <t>3246 East Highway 7, Ste 150</t>
  </si>
  <si>
    <t>PO Box 466</t>
  </si>
  <si>
    <t>Montevideo MN 56265</t>
  </si>
  <si>
    <t>Phone: (320)269-3144</t>
  </si>
  <si>
    <t>Web: http://www.goldleafsurety.com</t>
  </si>
  <si>
    <t>Revised</t>
  </si>
  <si>
    <t>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</si>
</sst>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yyyy\-mm\-dd\Thh:mm:ss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3"/>
      <color rgb="FF1A1AA6"/>
      <name val="Courier New"/>
      <family val="1"/>
    </font>
    <font>
      <sz val="12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F5F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7">
    <xf numFmtId="37" fontId="0" fillId="0" borderId="0"/>
    <xf numFmtId="9" fontId="2" fillId="0" borderId="0" applyFon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  <xf numFmtId="0" fontId="18" fillId="6" borderId="0" applyNumberFormat="0" applyBorder="0" applyAlignment="0" applyProtection="0"/>
    <xf numFmtId="37" fontId="15" fillId="0" borderId="0" applyNumberFormat="0" applyFill="0" applyBorder="0" applyAlignment="0" applyProtection="0"/>
    <xf numFmtId="37" fontId="16" fillId="0" borderId="0" applyNumberFormat="0" applyFill="0" applyBorder="0" applyAlignment="0" applyProtection="0"/>
  </cellStyleXfs>
  <cellXfs count="96">
    <xf numFmtId="37" fontId="0" fillId="0" borderId="0" xfId="0"/>
    <xf numFmtId="165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37" fontId="8" fillId="0" borderId="1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37" fontId="8" fillId="0" borderId="0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37" fontId="13" fillId="0" borderId="1" xfId="0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/>
    </xf>
    <xf numFmtId="37" fontId="13" fillId="0" borderId="0" xfId="0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0" borderId="9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Protection="1"/>
    <xf numFmtId="37" fontId="7" fillId="0" borderId="0" xfId="0" applyFont="1" applyFill="1" applyProtection="1"/>
    <xf numFmtId="37" fontId="7" fillId="0" borderId="0" xfId="0" applyNumberFormat="1" applyFont="1" applyFill="1" applyProtection="1"/>
    <xf numFmtId="165" fontId="7" fillId="0" borderId="0" xfId="0" applyNumberFormat="1" applyFont="1" applyFill="1" applyProtection="1"/>
    <xf numFmtId="37" fontId="3" fillId="0" borderId="0" xfId="0" applyFont="1" applyFill="1" applyBorder="1" applyAlignment="1" applyProtection="1">
      <alignment horizontal="left"/>
    </xf>
    <xf numFmtId="37" fontId="14" fillId="0" borderId="0" xfId="0" applyFont="1" applyFill="1" applyProtection="1"/>
    <xf numFmtId="37" fontId="7" fillId="0" borderId="0" xfId="0" applyFont="1" applyFill="1" applyBorder="1" applyProtection="1"/>
    <xf numFmtId="37" fontId="7" fillId="0" borderId="0" xfId="0" applyFont="1" applyFill="1" applyAlignment="1" applyProtection="1">
      <alignment horizontal="centerContinuous"/>
    </xf>
    <xf numFmtId="37" fontId="7" fillId="0" borderId="0" xfId="0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Fill="1" applyBorder="1" applyAlignment="1" applyProtection="1">
      <alignment horizontal="centerContinuous"/>
    </xf>
    <xf numFmtId="37" fontId="7" fillId="0" borderId="0" xfId="0" applyFont="1" applyFill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0" fontId="7" fillId="0" borderId="0" xfId="0" applyNumberFormat="1" applyFont="1" applyFill="1" applyProtection="1"/>
    <xf numFmtId="37" fontId="7" fillId="0" borderId="0" xfId="0" applyNumberFormat="1" applyFont="1" applyFill="1" applyBorder="1" applyProtection="1"/>
    <xf numFmtId="164" fontId="7" fillId="0" borderId="0" xfId="0" applyNumberFormat="1" applyFont="1" applyFill="1" applyProtection="1"/>
    <xf numFmtId="37" fontId="11" fillId="0" borderId="0" xfId="0" applyFont="1" applyFill="1" applyBorder="1" applyAlignment="1" applyProtection="1">
      <alignment horizontal="center"/>
    </xf>
    <xf numFmtId="37" fontId="11" fillId="0" borderId="0" xfId="0" applyFont="1" applyFill="1" applyAlignment="1" applyProtection="1">
      <alignment horizontal="center"/>
    </xf>
    <xf numFmtId="37" fontId="6" fillId="2" borderId="3" xfId="0" applyNumberFormat="1" applyFont="1" applyFill="1" applyBorder="1" applyProtection="1">
      <protection locked="0"/>
    </xf>
    <xf numFmtId="37" fontId="6" fillId="0" borderId="3" xfId="0" applyNumberFormat="1" applyFont="1" applyFill="1" applyBorder="1" applyProtection="1"/>
    <xf numFmtId="37" fontId="6" fillId="0" borderId="3" xfId="0" applyFont="1" applyFill="1" applyBorder="1" applyProtection="1"/>
    <xf numFmtId="165" fontId="6" fillId="0" borderId="4" xfId="0" applyNumberFormat="1" applyFont="1" applyFill="1" applyBorder="1" applyProtection="1"/>
    <xf numFmtId="165" fontId="7" fillId="0" borderId="0" xfId="0" applyNumberFormat="1" applyFont="1" applyFill="1" applyBorder="1" applyProtection="1"/>
    <xf numFmtId="37" fontId="6" fillId="0" borderId="10" xfId="0" applyNumberFormat="1" applyFont="1" applyFill="1" applyBorder="1" applyProtection="1"/>
    <xf numFmtId="37" fontId="3" fillId="0" borderId="2" xfId="0" applyFont="1" applyFill="1" applyBorder="1" applyProtection="1"/>
    <xf numFmtId="37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/>
    </xf>
    <xf numFmtId="165" fontId="6" fillId="2" borderId="3" xfId="0" applyNumberFormat="1" applyFont="1" applyFill="1" applyBorder="1" applyAlignment="1" applyProtection="1">
      <alignment horizontal="left" shrinkToFit="1"/>
      <protection locked="0"/>
    </xf>
    <xf numFmtId="37" fontId="1" fillId="3" borderId="3" xfId="0" applyFont="1" applyFill="1" applyBorder="1" applyAlignment="1" applyProtection="1">
      <alignment horizontal="left" shrinkToFit="1"/>
      <protection locked="0"/>
    </xf>
    <xf numFmtId="37" fontId="7" fillId="0" borderId="0" xfId="0" applyFont="1" applyFill="1" applyBorder="1" applyAlignment="1" applyProtection="1">
      <alignment horizontal="center"/>
    </xf>
    <xf numFmtId="37" fontId="8" fillId="0" borderId="8" xfId="0" applyFont="1" applyFill="1" applyBorder="1" applyAlignment="1" applyProtection="1">
      <alignment horizontal="center"/>
    </xf>
    <xf numFmtId="165" fontId="13" fillId="0" borderId="7" xfId="0" applyNumberFormat="1" applyFont="1" applyFill="1" applyBorder="1" applyAlignment="1" applyProtection="1">
      <alignment horizontal="center"/>
    </xf>
    <xf numFmtId="37" fontId="13" fillId="0" borderId="5" xfId="0" applyFont="1" applyFill="1" applyBorder="1" applyAlignment="1" applyProtection="1">
      <alignment horizontal="center"/>
    </xf>
    <xf numFmtId="37" fontId="0" fillId="0" borderId="0" xfId="0" applyFill="1" applyBorder="1" applyAlignment="1">
      <alignment horizontal="center"/>
    </xf>
    <xf numFmtId="164" fontId="12" fillId="0" borderId="13" xfId="0" applyNumberFormat="1" applyFont="1" applyFill="1" applyBorder="1" applyAlignment="1" applyProtection="1">
      <alignment horizontal="center"/>
    </xf>
    <xf numFmtId="164" fontId="12" fillId="0" borderId="13" xfId="0" quotePrefix="1" applyNumberFormat="1" applyFont="1" applyFill="1" applyBorder="1" applyAlignment="1" applyProtection="1">
      <alignment horizontal="center"/>
    </xf>
    <xf numFmtId="37" fontId="1" fillId="0" borderId="13" xfId="0" quotePrefix="1" applyNumberFormat="1" applyFont="1" applyFill="1" applyBorder="1" applyAlignment="1" applyProtection="1">
      <alignment horizontal="center"/>
    </xf>
    <xf numFmtId="37" fontId="0" fillId="0" borderId="0" xfId="0" applyFill="1" applyAlignment="1" applyProtection="1">
      <protection locked="0"/>
    </xf>
    <xf numFmtId="37" fontId="0" fillId="0" borderId="0" xfId="0" applyFill="1" applyAlignment="1"/>
    <xf numFmtId="49" fontId="10" fillId="4" borderId="0" xfId="0" applyNumberFormat="1" applyFont="1" applyFill="1" applyBorder="1" applyAlignment="1" applyProtection="1">
      <alignment horizontal="left" wrapText="1"/>
    </xf>
    <xf numFmtId="10" fontId="6" fillId="0" borderId="3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  <protection locked="0"/>
    </xf>
    <xf numFmtId="37" fontId="0" fillId="5" borderId="0" xfId="0" applyFill="1" applyAlignment="1">
      <alignment horizontal="center" vertical="center" wrapText="1"/>
    </xf>
    <xf numFmtId="37" fontId="0" fillId="0" borderId="0" xfId="0" applyAlignment="1">
      <alignment horizontal="left" vertical="top" wrapText="1"/>
    </xf>
    <xf numFmtId="37" fontId="0" fillId="0" borderId="0" xfId="0" applyAlignment="1">
      <alignment vertical="top" wrapText="1"/>
    </xf>
    <xf numFmtId="37" fontId="0" fillId="0" borderId="0" xfId="0" applyFill="1" applyAlignment="1" applyProtection="1"/>
    <xf numFmtId="37" fontId="9" fillId="4" borderId="0" xfId="0" applyFont="1" applyFill="1" applyBorder="1" applyAlignment="1" applyProtection="1">
      <alignment horizontal="left"/>
    </xf>
    <xf numFmtId="37" fontId="0" fillId="4" borderId="0" xfId="0" applyFill="1" applyAlignment="1" applyProtection="1"/>
    <xf numFmtId="49" fontId="10" fillId="4" borderId="0" xfId="0" applyNumberFormat="1" applyFont="1" applyFill="1" applyBorder="1" applyAlignment="1" applyProtection="1">
      <alignment horizontal="left"/>
    </xf>
    <xf numFmtId="37" fontId="17" fillId="0" borderId="0" xfId="0" applyFont="1"/>
    <xf numFmtId="37" fontId="18" fillId="6" borderId="0" xfId="24" applyNumberFormat="1" applyBorder="1" applyAlignment="1" applyProtection="1">
      <alignment horizontal="center"/>
    </xf>
    <xf numFmtId="37" fontId="18" fillId="6" borderId="0" xfId="24" applyNumberFormat="1"/>
    <xf numFmtId="164" fontId="18" fillId="6" borderId="0" xfId="24" applyNumberFormat="1" applyBorder="1" applyAlignment="1" applyProtection="1">
      <alignment horizontal="center"/>
    </xf>
    <xf numFmtId="37" fontId="18" fillId="6" borderId="0" xfId="24" applyNumberFormat="1" applyAlignment="1" applyProtection="1">
      <alignment horizontal="center"/>
    </xf>
    <xf numFmtId="166" fontId="0" fillId="0" borderId="0" xfId="0" applyNumberFormat="1"/>
    <xf numFmtId="37" fontId="0" fillId="0" borderId="0" xfId="0" applyFill="1" applyAlignment="1" applyProtection="1"/>
    <xf numFmtId="165" fontId="1" fillId="2" borderId="3" xfId="0" applyNumberFormat="1" applyFont="1" applyFill="1" applyBorder="1" applyAlignment="1" applyProtection="1">
      <alignment horizontal="left" shrinkToFit="1"/>
      <protection locked="0"/>
    </xf>
    <xf numFmtId="166" fontId="15" fillId="0" borderId="0" xfId="25" applyNumberFormat="1"/>
    <xf numFmtId="37" fontId="6" fillId="2" borderId="0" xfId="0" applyFont="1" applyFill="1" applyBorder="1" applyAlignment="1" applyProtection="1">
      <alignment horizontal="left"/>
      <protection locked="0"/>
    </xf>
    <xf numFmtId="37" fontId="9" fillId="4" borderId="0" xfId="0" applyFont="1" applyFill="1" applyBorder="1" applyAlignment="1" applyProtection="1">
      <alignment horizontal="left"/>
    </xf>
    <xf numFmtId="37" fontId="0" fillId="4" borderId="0" xfId="0" applyFill="1" applyAlignment="1" applyProtection="1"/>
    <xf numFmtId="49" fontId="10" fillId="4" borderId="0" xfId="0" applyNumberFormat="1" applyFont="1" applyFill="1" applyBorder="1" applyAlignment="1" applyProtection="1">
      <alignment horizontal="left"/>
    </xf>
    <xf numFmtId="9" fontId="6" fillId="0" borderId="3" xfId="1" applyFont="1" applyFill="1" applyBorder="1" applyProtection="1">
      <protection locked="0"/>
    </xf>
    <xf numFmtId="9" fontId="6" fillId="0" borderId="10" xfId="1" applyFont="1" applyFill="1" applyBorder="1" applyProtection="1">
      <protection locked="0"/>
    </xf>
    <xf numFmtId="165" fontId="3" fillId="0" borderId="4" xfId="0" applyNumberFormat="1" applyFont="1" applyFill="1" applyBorder="1" applyAlignment="1" applyProtection="1">
      <alignment horizontal="center"/>
    </xf>
    <xf numFmtId="37" fontId="0" fillId="0" borderId="2" xfId="0" applyBorder="1" applyAlignment="1">
      <alignment horizontal="center"/>
    </xf>
    <xf numFmtId="37" fontId="0" fillId="0" borderId="6" xfId="0" applyBorder="1" applyAlignment="1">
      <alignment horizontal="center"/>
    </xf>
    <xf numFmtId="165" fontId="12" fillId="0" borderId="13" xfId="0" applyNumberFormat="1" applyFont="1" applyFill="1" applyBorder="1" applyAlignment="1" applyProtection="1">
      <alignment horizontal="right"/>
    </xf>
    <xf numFmtId="37" fontId="12" fillId="0" borderId="13" xfId="0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left" wrapText="1"/>
    </xf>
    <xf numFmtId="37" fontId="0" fillId="0" borderId="0" xfId="0" applyFill="1" applyAlignment="1" applyProtection="1"/>
    <xf numFmtId="49" fontId="1" fillId="2" borderId="11" xfId="0" applyNumberFormat="1" applyFont="1" applyFill="1" applyBorder="1" applyAlignment="1" applyProtection="1">
      <alignment horizontal="left"/>
      <protection locked="0"/>
    </xf>
    <xf numFmtId="37" fontId="6" fillId="2" borderId="12" xfId="0" applyFont="1" applyFill="1" applyBorder="1" applyAlignment="1" applyProtection="1">
      <alignment horizontal="left"/>
      <protection locked="0"/>
    </xf>
    <xf numFmtId="49" fontId="6" fillId="2" borderId="12" xfId="0" applyNumberFormat="1" applyFont="1" applyFill="1" applyBorder="1" applyAlignment="1" applyProtection="1">
      <alignment horizontal="left"/>
      <protection locked="0"/>
    </xf>
    <xf numFmtId="37" fontId="3" fillId="0" borderId="14" xfId="0" applyFont="1" applyFill="1" applyBorder="1" applyAlignment="1" applyProtection="1">
      <alignment horizontal="center"/>
    </xf>
    <xf numFmtId="37" fontId="3" fillId="0" borderId="15" xfId="0" applyFont="1" applyFill="1" applyBorder="1" applyAlignment="1" applyProtection="1">
      <alignment horizontal="center"/>
    </xf>
    <xf numFmtId="164" fontId="12" fillId="0" borderId="16" xfId="0" applyNumberFormat="1" applyFont="1" applyFill="1" applyBorder="1" applyAlignment="1" applyProtection="1">
      <alignment horizontal="center"/>
    </xf>
    <xf numFmtId="164" fontId="13" fillId="0" borderId="17" xfId="0" applyNumberFormat="1" applyFont="1" applyFill="1" applyBorder="1" applyAlignment="1" applyProtection="1">
      <alignment horizontal="center"/>
    </xf>
    <xf numFmtId="14" fontId="5" fillId="0" borderId="18" xfId="0" applyNumberFormat="1" applyFont="1" applyFill="1" applyBorder="1" applyProtection="1"/>
    <xf numFmtId="14" fontId="5" fillId="0" borderId="19" xfId="0" applyNumberFormat="1" applyFont="1" applyFill="1" applyBorder="1" applyProtection="1"/>
  </cellXfs>
  <cellStyles count="2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/>
    <cellStyle name="Neutral" xfId="24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917575</xdr:colOff>
      <xdr:row>0</xdr:row>
      <xdr:rowOff>9525</xdr:rowOff>
    </xdr:from>
    <xdr:to>
      <xdr:col>12</xdr:col>
      <xdr:colOff>1085885</xdr:colOff>
      <xdr:row>6</xdr:row>
      <xdr:rowOff>108041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585075" y="9525"/>
          <a:ext cx="4791110" cy="12923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0</xdr:colOff>
      <xdr:row>0</xdr:row>
      <xdr:rowOff>47625</xdr:rowOff>
    </xdr:from>
    <xdr:to>
      <xdr:col>18</xdr:col>
      <xdr:colOff>1104956</xdr:colOff>
      <xdr:row>6</xdr:row>
      <xdr:rowOff>146141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00" y="47625"/>
          <a:ext cx="3810056" cy="12923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fasb.org/us-gaap/2016-01-31" TargetMode="External"/><Relationship Id="rId1" Type="http://schemas.openxmlformats.org/officeDocument/2006/relationships/hyperlink" Target="http://xbrl.sec.gov/dei/2014-01-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BF164"/>
  <sheetViews>
    <sheetView tabSelected="1" defaultGridColor="0" topLeftCell="A3" colorId="22" zoomScale="73" zoomScaleNormal="73" zoomScalePageLayoutView="94" workbookViewId="0">
      <selection activeCell="U51" sqref="U51"/>
    </sheetView>
  </sheetViews>
  <sheetFormatPr defaultColWidth="11.453125" defaultRowHeight="15" x14ac:dyDescent="0.25"/>
  <cols>
    <col min="1" max="1" width="7.6328125" style="17" customWidth="1"/>
    <col min="2" max="2" width="7.453125" style="19" customWidth="1"/>
    <col min="3" max="3" width="30.453125" style="17" customWidth="1"/>
    <col min="4" max="7" width="12.6328125" style="17" customWidth="1"/>
    <col min="8" max="8" width="10.6328125" style="17" customWidth="1"/>
    <col min="9" max="19" width="12.6328125" style="17" customWidth="1"/>
    <col min="20" max="20" width="17.453125" style="17" bestFit="1" customWidth="1"/>
    <col min="21" max="22" width="12.6328125" style="17" customWidth="1"/>
    <col min="23" max="23" width="11.453125" style="17" customWidth="1"/>
    <col min="24" max="24" width="7.6328125" style="17" customWidth="1"/>
    <col min="25" max="25" width="1.6328125" style="17" customWidth="1"/>
    <col min="26" max="26" width="9.6328125" style="17" bestFit="1" customWidth="1"/>
    <col min="27" max="28" width="8.6328125" style="17" customWidth="1"/>
    <col min="29" max="29" width="1.6328125" style="17" customWidth="1"/>
    <col min="30" max="31" width="11.453125" style="17" customWidth="1"/>
    <col min="32" max="32" width="10.6328125" style="17" customWidth="1"/>
    <col min="33" max="34" width="8.6328125" style="17" customWidth="1"/>
    <col min="35" max="35" width="11.453125" style="17" customWidth="1"/>
    <col min="36" max="40" width="12.6328125" style="17" customWidth="1"/>
    <col min="41" max="16384" width="11.453125" style="17"/>
  </cols>
  <sheetData>
    <row r="1" spans="1:58" ht="17.399999999999999" x14ac:dyDescent="0.3">
      <c r="A1" s="62" t="s">
        <v>128</v>
      </c>
      <c r="B1" s="63"/>
      <c r="C1" s="63"/>
      <c r="E1" s="53"/>
      <c r="F1" s="71"/>
      <c r="G1" s="61"/>
      <c r="H1" s="61"/>
      <c r="N1" s="75" t="s">
        <v>128</v>
      </c>
      <c r="O1" s="76"/>
      <c r="P1" s="76"/>
    </row>
    <row r="2" spans="1:58" x14ac:dyDescent="0.25">
      <c r="A2" s="64" t="s">
        <v>129</v>
      </c>
      <c r="B2" s="63"/>
      <c r="C2" s="63"/>
      <c r="E2" s="53"/>
      <c r="F2" s="71"/>
      <c r="G2" s="61"/>
      <c r="H2" s="61"/>
      <c r="N2" s="77" t="s">
        <v>129</v>
      </c>
      <c r="O2" s="76"/>
      <c r="P2" s="76"/>
    </row>
    <row r="3" spans="1:58" ht="15.75" customHeight="1" x14ac:dyDescent="0.25">
      <c r="A3" s="64" t="s">
        <v>130</v>
      </c>
      <c r="B3" s="63"/>
      <c r="C3" s="63"/>
      <c r="E3" s="53"/>
      <c r="F3" s="71"/>
      <c r="G3" s="85"/>
      <c r="H3" s="86"/>
      <c r="N3" s="77" t="s">
        <v>130</v>
      </c>
      <c r="O3" s="76"/>
      <c r="P3" s="76"/>
    </row>
    <row r="4" spans="1:58" ht="15" customHeight="1" x14ac:dyDescent="0.25">
      <c r="A4" s="64" t="s">
        <v>131</v>
      </c>
      <c r="B4" s="63"/>
      <c r="C4" s="63"/>
      <c r="E4" s="54"/>
      <c r="F4" s="71"/>
      <c r="G4" s="85"/>
      <c r="H4" s="86"/>
      <c r="N4" s="77" t="s">
        <v>131</v>
      </c>
      <c r="O4" s="76"/>
      <c r="P4" s="76"/>
    </row>
    <row r="5" spans="1:58" ht="15" customHeight="1" x14ac:dyDescent="0.25">
      <c r="A5" s="64" t="s">
        <v>132</v>
      </c>
      <c r="B5" s="63"/>
      <c r="C5" s="63"/>
      <c r="E5" s="53"/>
      <c r="F5" s="71"/>
      <c r="G5" s="85"/>
      <c r="H5" s="86"/>
      <c r="N5" s="77" t="s">
        <v>132</v>
      </c>
      <c r="O5" s="76"/>
      <c r="P5" s="76"/>
    </row>
    <row r="6" spans="1:58" ht="15" customHeight="1" x14ac:dyDescent="0.25">
      <c r="A6" s="55" t="s">
        <v>133</v>
      </c>
      <c r="B6" s="63"/>
      <c r="C6" s="63"/>
      <c r="E6" s="53"/>
      <c r="F6" s="71"/>
      <c r="G6" s="85"/>
      <c r="H6" s="86"/>
      <c r="N6" s="55" t="s">
        <v>133</v>
      </c>
      <c r="O6" s="76"/>
      <c r="P6" s="76"/>
    </row>
    <row r="7" spans="1:58" ht="15.75" customHeight="1" x14ac:dyDescent="0.25"/>
    <row r="8" spans="1:58" s="22" customFormat="1" ht="15.75" customHeight="1" x14ac:dyDescent="0.25">
      <c r="B8" s="38"/>
    </row>
    <row r="9" spans="1:58" ht="18" customHeight="1" x14ac:dyDescent="0.3">
      <c r="B9" s="2"/>
      <c r="C9" s="42" t="s">
        <v>25</v>
      </c>
      <c r="D9" s="87"/>
      <c r="E9" s="88"/>
      <c r="F9" s="74"/>
      <c r="G9" s="41" t="s">
        <v>26</v>
      </c>
      <c r="H9" s="87"/>
      <c r="I9" s="89"/>
      <c r="J9" s="57"/>
      <c r="K9" s="25"/>
      <c r="L9" s="25"/>
      <c r="M9" s="2"/>
      <c r="N9" s="2"/>
      <c r="O9" s="2"/>
      <c r="P9" s="2"/>
      <c r="Q9" s="25"/>
      <c r="R9" s="25"/>
      <c r="S9" s="25"/>
      <c r="T9" s="26"/>
      <c r="U9" s="26"/>
      <c r="V9" s="26"/>
      <c r="W9" s="27"/>
      <c r="X9" s="23"/>
    </row>
    <row r="10" spans="1:58" ht="15.6" x14ac:dyDescent="0.3">
      <c r="B10" s="9"/>
      <c r="C10" s="1"/>
      <c r="D10" s="1"/>
      <c r="E10" s="45"/>
      <c r="F10" s="2"/>
      <c r="G10" s="45"/>
      <c r="H10" s="22"/>
      <c r="I10" s="24"/>
      <c r="J10" s="24"/>
      <c r="K10" s="24"/>
      <c r="L10" s="25"/>
      <c r="M10" s="1"/>
      <c r="N10" s="1"/>
      <c r="O10" s="1"/>
      <c r="P10" s="1"/>
      <c r="Q10" s="25"/>
      <c r="R10" s="25"/>
      <c r="S10" s="25"/>
      <c r="T10" s="2"/>
      <c r="U10" s="45"/>
      <c r="V10" s="45"/>
      <c r="W10" s="27"/>
      <c r="X10" s="23"/>
      <c r="Y10" s="23"/>
      <c r="Z10" s="23"/>
      <c r="AA10" s="23"/>
    </row>
    <row r="11" spans="1:58" s="33" customFormat="1" ht="15.75" customHeight="1" thickBot="1" x14ac:dyDescent="0.35">
      <c r="B11" s="83"/>
      <c r="C11" s="84"/>
      <c r="D11" s="50"/>
      <c r="E11" s="50"/>
      <c r="F11" s="50"/>
      <c r="G11" s="51"/>
      <c r="H11" s="51"/>
      <c r="I11" s="51"/>
      <c r="J11" s="51"/>
      <c r="K11" s="51"/>
      <c r="L11" s="51"/>
      <c r="M11" s="50"/>
      <c r="N11" s="50"/>
      <c r="O11" s="50"/>
      <c r="P11" s="50"/>
      <c r="Q11" s="51"/>
      <c r="R11" s="51"/>
      <c r="S11" s="52"/>
      <c r="T11" s="5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</row>
    <row r="12" spans="1:58" ht="16.5" customHeight="1" thickTop="1" thickBot="1" x14ac:dyDescent="0.35">
      <c r="B12" s="80" t="s">
        <v>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  <c r="Q12" s="90" t="s">
        <v>22</v>
      </c>
      <c r="R12" s="91"/>
      <c r="S12" s="91"/>
      <c r="T12" s="9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58" s="27" customFormat="1" ht="16.5" customHeight="1" x14ac:dyDescent="0.25">
      <c r="A13" s="47"/>
      <c r="B13" s="47"/>
      <c r="C13" s="11"/>
      <c r="D13" s="12" t="s">
        <v>3</v>
      </c>
      <c r="E13" s="12" t="s">
        <v>1</v>
      </c>
      <c r="F13" s="11"/>
      <c r="G13" s="4" t="s">
        <v>134</v>
      </c>
      <c r="H13" s="12" t="s">
        <v>1</v>
      </c>
      <c r="I13" s="12" t="s">
        <v>1</v>
      </c>
      <c r="J13" s="4" t="s">
        <v>36</v>
      </c>
      <c r="K13" s="4" t="s">
        <v>10</v>
      </c>
      <c r="L13" s="12" t="s">
        <v>20</v>
      </c>
      <c r="M13" s="12" t="s">
        <v>2</v>
      </c>
      <c r="N13" s="3" t="s">
        <v>28</v>
      </c>
      <c r="O13" s="3" t="s">
        <v>27</v>
      </c>
      <c r="P13" s="3"/>
      <c r="Q13" s="11"/>
      <c r="R13" s="11" t="s">
        <v>1</v>
      </c>
      <c r="S13" s="48" t="s">
        <v>1</v>
      </c>
      <c r="T13" s="15" t="s">
        <v>1</v>
      </c>
      <c r="U13" s="45"/>
      <c r="V13" s="8"/>
      <c r="W13" s="8"/>
      <c r="X13" s="8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</row>
    <row r="14" spans="1:58" s="27" customFormat="1" x14ac:dyDescent="0.25">
      <c r="A14" s="5" t="s">
        <v>38</v>
      </c>
      <c r="B14" s="5" t="s">
        <v>32</v>
      </c>
      <c r="C14" s="13"/>
      <c r="D14" s="13" t="s">
        <v>17</v>
      </c>
      <c r="E14" s="14" t="s">
        <v>6</v>
      </c>
      <c r="F14" s="14" t="s">
        <v>11</v>
      </c>
      <c r="G14" s="7" t="s">
        <v>1</v>
      </c>
      <c r="H14" s="14" t="s">
        <v>19</v>
      </c>
      <c r="I14" s="14" t="s">
        <v>4</v>
      </c>
      <c r="J14" s="7" t="s">
        <v>9</v>
      </c>
      <c r="K14" s="7" t="s">
        <v>20</v>
      </c>
      <c r="L14" s="14" t="s">
        <v>9</v>
      </c>
      <c r="M14" s="14" t="s">
        <v>5</v>
      </c>
      <c r="N14" s="6" t="s">
        <v>29</v>
      </c>
      <c r="O14" s="6" t="s">
        <v>31</v>
      </c>
      <c r="P14" s="6" t="s">
        <v>34</v>
      </c>
      <c r="Q14" s="14" t="s">
        <v>23</v>
      </c>
      <c r="R14" s="14" t="s">
        <v>6</v>
      </c>
      <c r="S14" s="15" t="s">
        <v>4</v>
      </c>
      <c r="T14" s="15" t="s">
        <v>135</v>
      </c>
      <c r="U14" s="45"/>
      <c r="V14" s="45"/>
      <c r="W14" s="10"/>
      <c r="X14" s="10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</row>
    <row r="15" spans="1:58" s="27" customFormat="1" ht="15.6" thickBot="1" x14ac:dyDescent="0.3">
      <c r="A15" s="46" t="s">
        <v>33</v>
      </c>
      <c r="B15" s="46" t="s">
        <v>33</v>
      </c>
      <c r="C15" s="49" t="s">
        <v>8</v>
      </c>
      <c r="D15" s="14" t="s">
        <v>18</v>
      </c>
      <c r="E15" s="14" t="s">
        <v>13</v>
      </c>
      <c r="F15" s="14" t="s">
        <v>16</v>
      </c>
      <c r="G15" s="14" t="s">
        <v>11</v>
      </c>
      <c r="H15" s="14" t="s">
        <v>13</v>
      </c>
      <c r="I15" s="14" t="s">
        <v>9</v>
      </c>
      <c r="J15" s="7" t="s">
        <v>37</v>
      </c>
      <c r="K15" s="7" t="s">
        <v>16</v>
      </c>
      <c r="L15" s="14" t="s">
        <v>16</v>
      </c>
      <c r="M15" s="14" t="s">
        <v>12</v>
      </c>
      <c r="N15" s="7" t="s">
        <v>30</v>
      </c>
      <c r="O15" s="7" t="s">
        <v>21</v>
      </c>
      <c r="P15" s="7" t="s">
        <v>35</v>
      </c>
      <c r="Q15" s="7" t="s">
        <v>10</v>
      </c>
      <c r="R15" s="13" t="s">
        <v>13</v>
      </c>
      <c r="S15" s="15" t="s">
        <v>21</v>
      </c>
      <c r="T15" s="93" t="s">
        <v>12</v>
      </c>
      <c r="U15" s="45"/>
      <c r="V15" s="28"/>
      <c r="W15" s="28"/>
      <c r="X15" s="28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</row>
    <row r="16" spans="1:58" s="69" customFormat="1" ht="15.6" hidden="1" x14ac:dyDescent="0.3">
      <c r="A16" s="67" t="s">
        <v>96</v>
      </c>
      <c r="B16" s="67" t="s">
        <v>73</v>
      </c>
      <c r="C16" s="67" t="s">
        <v>72</v>
      </c>
      <c r="D16" s="68" t="s">
        <v>66</v>
      </c>
      <c r="E16" s="67" t="s">
        <v>70</v>
      </c>
      <c r="F16" s="69" t="s">
        <v>69</v>
      </c>
      <c r="G16" s="67" t="s">
        <v>67</v>
      </c>
      <c r="H16" s="68" t="s">
        <v>71</v>
      </c>
      <c r="I16" s="67" t="s">
        <v>97</v>
      </c>
      <c r="J16" s="68" t="s">
        <v>99</v>
      </c>
      <c r="K16" s="67" t="s">
        <v>68</v>
      </c>
      <c r="L16" s="67" t="s">
        <v>74</v>
      </c>
      <c r="M16" s="67" t="s">
        <v>76</v>
      </c>
      <c r="N16" s="68" t="s">
        <v>102</v>
      </c>
      <c r="O16" s="67" t="s">
        <v>75</v>
      </c>
      <c r="P16" s="67" t="s">
        <v>117</v>
      </c>
      <c r="Q16" s="68" t="s">
        <v>121</v>
      </c>
      <c r="R16" s="68" t="s">
        <v>70</v>
      </c>
      <c r="S16" s="68" t="s">
        <v>122</v>
      </c>
      <c r="T16" s="15"/>
      <c r="U16" s="66"/>
      <c r="V16" s="68"/>
      <c r="W16" s="68"/>
      <c r="X16" s="68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x14ac:dyDescent="0.25">
      <c r="A17" s="43"/>
      <c r="B17" s="72"/>
      <c r="C17" s="44"/>
      <c r="D17" s="34"/>
      <c r="E17" s="34"/>
      <c r="F17" s="34"/>
      <c r="G17" s="35">
        <f t="shared" ref="G17:G61" si="0">F17+E17</f>
        <v>0</v>
      </c>
      <c r="H17" s="78">
        <f t="shared" ref="H17:H61" si="1">ROUND(IF(F17=0,0,F17/G17),2)</f>
        <v>0</v>
      </c>
      <c r="I17" s="35">
        <f t="shared" ref="I17:I61" si="2">D17-G17</f>
        <v>0</v>
      </c>
      <c r="J17" s="56">
        <f t="shared" ref="J17:J61" si="3">IF(D17&gt;0,I17/D17,0)</f>
        <v>0</v>
      </c>
      <c r="K17" s="35">
        <f t="shared" ref="K17:K61" si="4">ROUND(D17*H17,0)</f>
        <v>0</v>
      </c>
      <c r="L17" s="35">
        <f>ROUND(IF(I17&gt;0,+H17*I17,I17),0)</f>
        <v>0</v>
      </c>
      <c r="M17" s="34"/>
      <c r="N17" s="35">
        <f t="shared" ref="N17:N61" si="5">IF((K17-M17)&gt;=0,K17-M17,0)</f>
        <v>0</v>
      </c>
      <c r="O17" s="35">
        <f t="shared" ref="O17:O61" si="6">IF((M17-K17)&gt;=0,M17-K17,0)</f>
        <v>0</v>
      </c>
      <c r="P17" s="35">
        <f>IF(I17&lt;0,I17,0)</f>
        <v>0</v>
      </c>
      <c r="Q17" s="36">
        <f t="shared" ref="Q17:Q61" si="7">D17-K17</f>
        <v>0</v>
      </c>
      <c r="R17" s="36">
        <f t="shared" ref="R17:R61" si="8">E17</f>
        <v>0</v>
      </c>
      <c r="S17" s="35">
        <f t="shared" ref="S17:S61" si="9">IF(I17&gt;0,I17-L17,0)</f>
        <v>0</v>
      </c>
      <c r="T17" s="94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</row>
    <row r="18" spans="1:58" x14ac:dyDescent="0.25">
      <c r="A18" s="43"/>
      <c r="B18" s="43"/>
      <c r="C18" s="44"/>
      <c r="D18" s="34"/>
      <c r="E18" s="34"/>
      <c r="F18" s="34"/>
      <c r="G18" s="35">
        <f t="shared" si="0"/>
        <v>0</v>
      </c>
      <c r="H18" s="78">
        <f t="shared" si="1"/>
        <v>0</v>
      </c>
      <c r="I18" s="35">
        <f t="shared" si="2"/>
        <v>0</v>
      </c>
      <c r="J18" s="56">
        <f t="shared" si="3"/>
        <v>0</v>
      </c>
      <c r="K18" s="35">
        <f t="shared" si="4"/>
        <v>0</v>
      </c>
      <c r="L18" s="35">
        <f t="shared" ref="L18:L61" si="10">ROUND(IF(I18&gt;0,+H18*I18,I18),0)</f>
        <v>0</v>
      </c>
      <c r="M18" s="34"/>
      <c r="N18" s="35">
        <f t="shared" si="5"/>
        <v>0</v>
      </c>
      <c r="O18" s="35">
        <f t="shared" si="6"/>
        <v>0</v>
      </c>
      <c r="P18" s="35">
        <f t="shared" ref="P18:P61" si="11">IF(I18&lt;0,I18,0)</f>
        <v>0</v>
      </c>
      <c r="Q18" s="36">
        <f t="shared" si="7"/>
        <v>0</v>
      </c>
      <c r="R18" s="36">
        <f t="shared" si="8"/>
        <v>0</v>
      </c>
      <c r="S18" s="35">
        <f t="shared" si="9"/>
        <v>0</v>
      </c>
      <c r="T18" s="94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</row>
    <row r="19" spans="1:58" x14ac:dyDescent="0.25">
      <c r="A19" s="43"/>
      <c r="B19" s="43"/>
      <c r="C19" s="44"/>
      <c r="D19" s="34"/>
      <c r="E19" s="34"/>
      <c r="F19" s="34"/>
      <c r="G19" s="35">
        <f t="shared" si="0"/>
        <v>0</v>
      </c>
      <c r="H19" s="78">
        <f t="shared" si="1"/>
        <v>0</v>
      </c>
      <c r="I19" s="35">
        <f t="shared" si="2"/>
        <v>0</v>
      </c>
      <c r="J19" s="56">
        <f t="shared" si="3"/>
        <v>0</v>
      </c>
      <c r="K19" s="35">
        <f t="shared" si="4"/>
        <v>0</v>
      </c>
      <c r="L19" s="35">
        <f t="shared" si="10"/>
        <v>0</v>
      </c>
      <c r="M19" s="34"/>
      <c r="N19" s="35">
        <f t="shared" si="5"/>
        <v>0</v>
      </c>
      <c r="O19" s="35">
        <f t="shared" si="6"/>
        <v>0</v>
      </c>
      <c r="P19" s="35">
        <f t="shared" si="11"/>
        <v>0</v>
      </c>
      <c r="Q19" s="36">
        <f t="shared" si="7"/>
        <v>0</v>
      </c>
      <c r="R19" s="36">
        <f t="shared" si="8"/>
        <v>0</v>
      </c>
      <c r="S19" s="35">
        <f t="shared" si="9"/>
        <v>0</v>
      </c>
      <c r="T19" s="94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 x14ac:dyDescent="0.25">
      <c r="A20" s="43"/>
      <c r="B20" s="43"/>
      <c r="C20" s="44"/>
      <c r="D20" s="34"/>
      <c r="E20" s="34"/>
      <c r="F20" s="34"/>
      <c r="G20" s="35">
        <f t="shared" si="0"/>
        <v>0</v>
      </c>
      <c r="H20" s="78">
        <f t="shared" si="1"/>
        <v>0</v>
      </c>
      <c r="I20" s="35">
        <f t="shared" si="2"/>
        <v>0</v>
      </c>
      <c r="J20" s="56">
        <f t="shared" si="3"/>
        <v>0</v>
      </c>
      <c r="K20" s="35">
        <f t="shared" si="4"/>
        <v>0</v>
      </c>
      <c r="L20" s="35">
        <f t="shared" si="10"/>
        <v>0</v>
      </c>
      <c r="M20" s="34"/>
      <c r="N20" s="35">
        <f t="shared" si="5"/>
        <v>0</v>
      </c>
      <c r="O20" s="35">
        <f t="shared" si="6"/>
        <v>0</v>
      </c>
      <c r="P20" s="35">
        <f t="shared" si="11"/>
        <v>0</v>
      </c>
      <c r="Q20" s="36">
        <f t="shared" si="7"/>
        <v>0</v>
      </c>
      <c r="R20" s="36">
        <f t="shared" si="8"/>
        <v>0</v>
      </c>
      <c r="S20" s="35">
        <f t="shared" si="9"/>
        <v>0</v>
      </c>
      <c r="T20" s="94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</row>
    <row r="21" spans="1:58" x14ac:dyDescent="0.25">
      <c r="A21" s="43"/>
      <c r="B21" s="43"/>
      <c r="C21" s="44"/>
      <c r="D21" s="34"/>
      <c r="E21" s="34"/>
      <c r="F21" s="34"/>
      <c r="G21" s="35">
        <f t="shared" si="0"/>
        <v>0</v>
      </c>
      <c r="H21" s="78">
        <f t="shared" si="1"/>
        <v>0</v>
      </c>
      <c r="I21" s="35">
        <f t="shared" si="2"/>
        <v>0</v>
      </c>
      <c r="J21" s="56">
        <f t="shared" si="3"/>
        <v>0</v>
      </c>
      <c r="K21" s="35">
        <f t="shared" si="4"/>
        <v>0</v>
      </c>
      <c r="L21" s="35">
        <f t="shared" si="10"/>
        <v>0</v>
      </c>
      <c r="M21" s="34"/>
      <c r="N21" s="35">
        <f t="shared" si="5"/>
        <v>0</v>
      </c>
      <c r="O21" s="35">
        <f t="shared" si="6"/>
        <v>0</v>
      </c>
      <c r="P21" s="35">
        <f t="shared" si="11"/>
        <v>0</v>
      </c>
      <c r="Q21" s="36">
        <f t="shared" si="7"/>
        <v>0</v>
      </c>
      <c r="R21" s="36">
        <f t="shared" si="8"/>
        <v>0</v>
      </c>
      <c r="S21" s="35">
        <f t="shared" si="9"/>
        <v>0</v>
      </c>
      <c r="T21" s="94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</row>
    <row r="22" spans="1:58" x14ac:dyDescent="0.25">
      <c r="A22" s="43"/>
      <c r="B22" s="43"/>
      <c r="C22" s="44"/>
      <c r="D22" s="34"/>
      <c r="E22" s="34"/>
      <c r="F22" s="34"/>
      <c r="G22" s="35">
        <f t="shared" si="0"/>
        <v>0</v>
      </c>
      <c r="H22" s="78">
        <f t="shared" si="1"/>
        <v>0</v>
      </c>
      <c r="I22" s="35">
        <f t="shared" si="2"/>
        <v>0</v>
      </c>
      <c r="J22" s="56">
        <f t="shared" si="3"/>
        <v>0</v>
      </c>
      <c r="K22" s="35">
        <f t="shared" si="4"/>
        <v>0</v>
      </c>
      <c r="L22" s="35">
        <f t="shared" si="10"/>
        <v>0</v>
      </c>
      <c r="M22" s="34"/>
      <c r="N22" s="35">
        <f t="shared" si="5"/>
        <v>0</v>
      </c>
      <c r="O22" s="35">
        <f t="shared" si="6"/>
        <v>0</v>
      </c>
      <c r="P22" s="35">
        <f t="shared" si="11"/>
        <v>0</v>
      </c>
      <c r="Q22" s="36">
        <f t="shared" si="7"/>
        <v>0</v>
      </c>
      <c r="R22" s="36">
        <f t="shared" si="8"/>
        <v>0</v>
      </c>
      <c r="S22" s="35">
        <f t="shared" si="9"/>
        <v>0</v>
      </c>
      <c r="T22" s="94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</row>
    <row r="23" spans="1:58" x14ac:dyDescent="0.25">
      <c r="A23" s="43"/>
      <c r="B23" s="43"/>
      <c r="C23" s="44"/>
      <c r="D23" s="34"/>
      <c r="E23" s="34"/>
      <c r="F23" s="34"/>
      <c r="G23" s="35">
        <f t="shared" si="0"/>
        <v>0</v>
      </c>
      <c r="H23" s="78">
        <f t="shared" si="1"/>
        <v>0</v>
      </c>
      <c r="I23" s="35">
        <f t="shared" si="2"/>
        <v>0</v>
      </c>
      <c r="J23" s="56">
        <f t="shared" si="3"/>
        <v>0</v>
      </c>
      <c r="K23" s="35">
        <f t="shared" si="4"/>
        <v>0</v>
      </c>
      <c r="L23" s="35">
        <f t="shared" si="10"/>
        <v>0</v>
      </c>
      <c r="M23" s="34"/>
      <c r="N23" s="35">
        <f t="shared" si="5"/>
        <v>0</v>
      </c>
      <c r="O23" s="35">
        <f t="shared" si="6"/>
        <v>0</v>
      </c>
      <c r="P23" s="35">
        <f t="shared" si="11"/>
        <v>0</v>
      </c>
      <c r="Q23" s="36">
        <f t="shared" si="7"/>
        <v>0</v>
      </c>
      <c r="R23" s="36">
        <f t="shared" si="8"/>
        <v>0</v>
      </c>
      <c r="S23" s="35">
        <f t="shared" si="9"/>
        <v>0</v>
      </c>
      <c r="T23" s="94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x14ac:dyDescent="0.25">
      <c r="A24" s="43"/>
      <c r="B24" s="43"/>
      <c r="C24" s="44"/>
      <c r="D24" s="34"/>
      <c r="E24" s="34"/>
      <c r="F24" s="34"/>
      <c r="G24" s="35">
        <f t="shared" si="0"/>
        <v>0</v>
      </c>
      <c r="H24" s="78">
        <f t="shared" si="1"/>
        <v>0</v>
      </c>
      <c r="I24" s="35">
        <f t="shared" si="2"/>
        <v>0</v>
      </c>
      <c r="J24" s="56">
        <f t="shared" si="3"/>
        <v>0</v>
      </c>
      <c r="K24" s="35">
        <f t="shared" si="4"/>
        <v>0</v>
      </c>
      <c r="L24" s="35">
        <f t="shared" si="10"/>
        <v>0</v>
      </c>
      <c r="M24" s="34"/>
      <c r="N24" s="35">
        <f t="shared" si="5"/>
        <v>0</v>
      </c>
      <c r="O24" s="35">
        <f t="shared" si="6"/>
        <v>0</v>
      </c>
      <c r="P24" s="35">
        <f t="shared" si="11"/>
        <v>0</v>
      </c>
      <c r="Q24" s="36">
        <f t="shared" si="7"/>
        <v>0</v>
      </c>
      <c r="R24" s="36">
        <f t="shared" si="8"/>
        <v>0</v>
      </c>
      <c r="S24" s="35">
        <f t="shared" si="9"/>
        <v>0</v>
      </c>
      <c r="T24" s="94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x14ac:dyDescent="0.25">
      <c r="A25" s="43"/>
      <c r="B25" s="43"/>
      <c r="C25" s="44"/>
      <c r="D25" s="34"/>
      <c r="E25" s="34"/>
      <c r="F25" s="34"/>
      <c r="G25" s="35">
        <f t="shared" si="0"/>
        <v>0</v>
      </c>
      <c r="H25" s="78">
        <f t="shared" si="1"/>
        <v>0</v>
      </c>
      <c r="I25" s="35">
        <f t="shared" si="2"/>
        <v>0</v>
      </c>
      <c r="J25" s="56">
        <f t="shared" si="3"/>
        <v>0</v>
      </c>
      <c r="K25" s="35">
        <f t="shared" si="4"/>
        <v>0</v>
      </c>
      <c r="L25" s="35">
        <f t="shared" si="10"/>
        <v>0</v>
      </c>
      <c r="M25" s="34"/>
      <c r="N25" s="35">
        <f t="shared" si="5"/>
        <v>0</v>
      </c>
      <c r="O25" s="35">
        <f t="shared" si="6"/>
        <v>0</v>
      </c>
      <c r="P25" s="35">
        <f t="shared" si="11"/>
        <v>0</v>
      </c>
      <c r="Q25" s="36">
        <f t="shared" si="7"/>
        <v>0</v>
      </c>
      <c r="R25" s="36">
        <f t="shared" si="8"/>
        <v>0</v>
      </c>
      <c r="S25" s="35">
        <f t="shared" si="9"/>
        <v>0</v>
      </c>
      <c r="T25" s="94"/>
    </row>
    <row r="26" spans="1:58" x14ac:dyDescent="0.25">
      <c r="A26" s="43"/>
      <c r="B26" s="43"/>
      <c r="C26" s="44"/>
      <c r="D26" s="34"/>
      <c r="E26" s="34"/>
      <c r="F26" s="34"/>
      <c r="G26" s="35">
        <f t="shared" si="0"/>
        <v>0</v>
      </c>
      <c r="H26" s="78">
        <f t="shared" si="1"/>
        <v>0</v>
      </c>
      <c r="I26" s="35">
        <f t="shared" si="2"/>
        <v>0</v>
      </c>
      <c r="J26" s="56">
        <f t="shared" si="3"/>
        <v>0</v>
      </c>
      <c r="K26" s="35">
        <f t="shared" si="4"/>
        <v>0</v>
      </c>
      <c r="L26" s="35">
        <f t="shared" si="10"/>
        <v>0</v>
      </c>
      <c r="M26" s="34"/>
      <c r="N26" s="35">
        <f t="shared" si="5"/>
        <v>0</v>
      </c>
      <c r="O26" s="35">
        <f t="shared" si="6"/>
        <v>0</v>
      </c>
      <c r="P26" s="35">
        <f t="shared" si="11"/>
        <v>0</v>
      </c>
      <c r="Q26" s="36">
        <f t="shared" si="7"/>
        <v>0</v>
      </c>
      <c r="R26" s="36">
        <f t="shared" si="8"/>
        <v>0</v>
      </c>
      <c r="S26" s="35">
        <f t="shared" si="9"/>
        <v>0</v>
      </c>
      <c r="T26" s="94"/>
    </row>
    <row r="27" spans="1:58" x14ac:dyDescent="0.25">
      <c r="A27" s="43"/>
      <c r="B27" s="43"/>
      <c r="C27" s="44"/>
      <c r="D27" s="34"/>
      <c r="E27" s="34"/>
      <c r="F27" s="34"/>
      <c r="G27" s="35">
        <f t="shared" si="0"/>
        <v>0</v>
      </c>
      <c r="H27" s="78">
        <f t="shared" si="1"/>
        <v>0</v>
      </c>
      <c r="I27" s="35">
        <f t="shared" si="2"/>
        <v>0</v>
      </c>
      <c r="J27" s="56">
        <f t="shared" si="3"/>
        <v>0</v>
      </c>
      <c r="K27" s="35">
        <f t="shared" si="4"/>
        <v>0</v>
      </c>
      <c r="L27" s="35">
        <f t="shared" si="10"/>
        <v>0</v>
      </c>
      <c r="M27" s="34"/>
      <c r="N27" s="35">
        <f t="shared" si="5"/>
        <v>0</v>
      </c>
      <c r="O27" s="35">
        <f t="shared" si="6"/>
        <v>0</v>
      </c>
      <c r="P27" s="35">
        <f t="shared" si="11"/>
        <v>0</v>
      </c>
      <c r="Q27" s="36">
        <f t="shared" si="7"/>
        <v>0</v>
      </c>
      <c r="R27" s="36">
        <f t="shared" si="8"/>
        <v>0</v>
      </c>
      <c r="S27" s="35">
        <f t="shared" si="9"/>
        <v>0</v>
      </c>
      <c r="T27" s="94"/>
    </row>
    <row r="28" spans="1:58" x14ac:dyDescent="0.25">
      <c r="A28" s="43"/>
      <c r="B28" s="43"/>
      <c r="C28" s="44"/>
      <c r="D28" s="34"/>
      <c r="E28" s="34"/>
      <c r="F28" s="34"/>
      <c r="G28" s="35">
        <f t="shared" si="0"/>
        <v>0</v>
      </c>
      <c r="H28" s="78">
        <f t="shared" si="1"/>
        <v>0</v>
      </c>
      <c r="I28" s="35">
        <f t="shared" si="2"/>
        <v>0</v>
      </c>
      <c r="J28" s="56">
        <f t="shared" si="3"/>
        <v>0</v>
      </c>
      <c r="K28" s="35">
        <f t="shared" si="4"/>
        <v>0</v>
      </c>
      <c r="L28" s="35">
        <f t="shared" si="10"/>
        <v>0</v>
      </c>
      <c r="M28" s="34"/>
      <c r="N28" s="35">
        <f t="shared" si="5"/>
        <v>0</v>
      </c>
      <c r="O28" s="35">
        <f t="shared" si="6"/>
        <v>0</v>
      </c>
      <c r="P28" s="35">
        <f t="shared" si="11"/>
        <v>0</v>
      </c>
      <c r="Q28" s="36">
        <f t="shared" si="7"/>
        <v>0</v>
      </c>
      <c r="R28" s="36">
        <f t="shared" si="8"/>
        <v>0</v>
      </c>
      <c r="S28" s="35">
        <f t="shared" si="9"/>
        <v>0</v>
      </c>
      <c r="T28" s="94"/>
    </row>
    <row r="29" spans="1:58" x14ac:dyDescent="0.25">
      <c r="A29" s="43"/>
      <c r="B29" s="43"/>
      <c r="C29" s="44"/>
      <c r="D29" s="34"/>
      <c r="E29" s="34"/>
      <c r="F29" s="34"/>
      <c r="G29" s="35">
        <f t="shared" si="0"/>
        <v>0</v>
      </c>
      <c r="H29" s="78">
        <f t="shared" si="1"/>
        <v>0</v>
      </c>
      <c r="I29" s="35">
        <f t="shared" si="2"/>
        <v>0</v>
      </c>
      <c r="J29" s="56">
        <f t="shared" si="3"/>
        <v>0</v>
      </c>
      <c r="K29" s="35">
        <f t="shared" si="4"/>
        <v>0</v>
      </c>
      <c r="L29" s="35">
        <f t="shared" si="10"/>
        <v>0</v>
      </c>
      <c r="M29" s="34"/>
      <c r="N29" s="35">
        <f t="shared" si="5"/>
        <v>0</v>
      </c>
      <c r="O29" s="35">
        <f t="shared" si="6"/>
        <v>0</v>
      </c>
      <c r="P29" s="35">
        <f t="shared" si="11"/>
        <v>0</v>
      </c>
      <c r="Q29" s="36">
        <f t="shared" si="7"/>
        <v>0</v>
      </c>
      <c r="R29" s="36">
        <f t="shared" si="8"/>
        <v>0</v>
      </c>
      <c r="S29" s="35">
        <f t="shared" si="9"/>
        <v>0</v>
      </c>
      <c r="T29" s="94"/>
    </row>
    <row r="30" spans="1:58" x14ac:dyDescent="0.25">
      <c r="A30" s="43"/>
      <c r="B30" s="43"/>
      <c r="C30" s="44"/>
      <c r="D30" s="34"/>
      <c r="E30" s="34"/>
      <c r="F30" s="34"/>
      <c r="G30" s="35">
        <f t="shared" si="0"/>
        <v>0</v>
      </c>
      <c r="H30" s="78">
        <f t="shared" si="1"/>
        <v>0</v>
      </c>
      <c r="I30" s="35">
        <f t="shared" si="2"/>
        <v>0</v>
      </c>
      <c r="J30" s="56">
        <f t="shared" si="3"/>
        <v>0</v>
      </c>
      <c r="K30" s="35">
        <f t="shared" si="4"/>
        <v>0</v>
      </c>
      <c r="L30" s="35">
        <f t="shared" ref="L30:L60" si="12">ROUND(IF(I30&gt;0,+H30*I30,I30),0)</f>
        <v>0</v>
      </c>
      <c r="M30" s="34"/>
      <c r="N30" s="35">
        <f t="shared" si="5"/>
        <v>0</v>
      </c>
      <c r="O30" s="35">
        <f t="shared" si="6"/>
        <v>0</v>
      </c>
      <c r="P30" s="35">
        <f t="shared" si="11"/>
        <v>0</v>
      </c>
      <c r="Q30" s="36">
        <f t="shared" si="7"/>
        <v>0</v>
      </c>
      <c r="R30" s="36">
        <f t="shared" si="8"/>
        <v>0</v>
      </c>
      <c r="S30" s="35">
        <f t="shared" si="9"/>
        <v>0</v>
      </c>
      <c r="T30" s="94"/>
    </row>
    <row r="31" spans="1:58" x14ac:dyDescent="0.25">
      <c r="A31" s="43"/>
      <c r="B31" s="43"/>
      <c r="C31" s="44"/>
      <c r="D31" s="34"/>
      <c r="E31" s="34"/>
      <c r="F31" s="34"/>
      <c r="G31" s="35">
        <f t="shared" si="0"/>
        <v>0</v>
      </c>
      <c r="H31" s="78">
        <f t="shared" si="1"/>
        <v>0</v>
      </c>
      <c r="I31" s="35">
        <f t="shared" si="2"/>
        <v>0</v>
      </c>
      <c r="J31" s="56">
        <f t="shared" si="3"/>
        <v>0</v>
      </c>
      <c r="K31" s="35">
        <f t="shared" si="4"/>
        <v>0</v>
      </c>
      <c r="L31" s="35">
        <f t="shared" si="12"/>
        <v>0</v>
      </c>
      <c r="M31" s="34"/>
      <c r="N31" s="35">
        <f t="shared" si="5"/>
        <v>0</v>
      </c>
      <c r="O31" s="35">
        <f t="shared" si="6"/>
        <v>0</v>
      </c>
      <c r="P31" s="35">
        <f t="shared" si="11"/>
        <v>0</v>
      </c>
      <c r="Q31" s="36">
        <f t="shared" si="7"/>
        <v>0</v>
      </c>
      <c r="R31" s="36">
        <f t="shared" si="8"/>
        <v>0</v>
      </c>
      <c r="S31" s="35">
        <f t="shared" si="9"/>
        <v>0</v>
      </c>
      <c r="T31" s="94"/>
    </row>
    <row r="32" spans="1:58" x14ac:dyDescent="0.25">
      <c r="A32" s="43"/>
      <c r="B32" s="43"/>
      <c r="C32" s="44"/>
      <c r="D32" s="34"/>
      <c r="E32" s="34"/>
      <c r="F32" s="34"/>
      <c r="G32" s="35">
        <f t="shared" si="0"/>
        <v>0</v>
      </c>
      <c r="H32" s="78">
        <f t="shared" si="1"/>
        <v>0</v>
      </c>
      <c r="I32" s="35">
        <f t="shared" si="2"/>
        <v>0</v>
      </c>
      <c r="J32" s="56">
        <f t="shared" si="3"/>
        <v>0</v>
      </c>
      <c r="K32" s="35">
        <f t="shared" si="4"/>
        <v>0</v>
      </c>
      <c r="L32" s="35">
        <f t="shared" si="12"/>
        <v>0</v>
      </c>
      <c r="M32" s="34"/>
      <c r="N32" s="35">
        <f t="shared" si="5"/>
        <v>0</v>
      </c>
      <c r="O32" s="35">
        <f t="shared" si="6"/>
        <v>0</v>
      </c>
      <c r="P32" s="35">
        <f t="shared" si="11"/>
        <v>0</v>
      </c>
      <c r="Q32" s="36">
        <f t="shared" si="7"/>
        <v>0</v>
      </c>
      <c r="R32" s="36">
        <f t="shared" si="8"/>
        <v>0</v>
      </c>
      <c r="S32" s="35">
        <f t="shared" si="9"/>
        <v>0</v>
      </c>
      <c r="T32" s="94"/>
    </row>
    <row r="33" spans="1:20" x14ac:dyDescent="0.25">
      <c r="A33" s="43"/>
      <c r="B33" s="43"/>
      <c r="C33" s="44"/>
      <c r="D33" s="34"/>
      <c r="E33" s="34"/>
      <c r="F33" s="34"/>
      <c r="G33" s="35">
        <f t="shared" si="0"/>
        <v>0</v>
      </c>
      <c r="H33" s="78">
        <f t="shared" si="1"/>
        <v>0</v>
      </c>
      <c r="I33" s="35">
        <f t="shared" si="2"/>
        <v>0</v>
      </c>
      <c r="J33" s="56">
        <f t="shared" si="3"/>
        <v>0</v>
      </c>
      <c r="K33" s="35">
        <f t="shared" si="4"/>
        <v>0</v>
      </c>
      <c r="L33" s="35">
        <f t="shared" si="12"/>
        <v>0</v>
      </c>
      <c r="M33" s="34"/>
      <c r="N33" s="35">
        <f t="shared" si="5"/>
        <v>0</v>
      </c>
      <c r="O33" s="35">
        <f t="shared" si="6"/>
        <v>0</v>
      </c>
      <c r="P33" s="35">
        <f t="shared" si="11"/>
        <v>0</v>
      </c>
      <c r="Q33" s="36">
        <f t="shared" si="7"/>
        <v>0</v>
      </c>
      <c r="R33" s="36">
        <f t="shared" si="8"/>
        <v>0</v>
      </c>
      <c r="S33" s="35">
        <f t="shared" si="9"/>
        <v>0</v>
      </c>
      <c r="T33" s="94"/>
    </row>
    <row r="34" spans="1:20" x14ac:dyDescent="0.25">
      <c r="A34" s="43"/>
      <c r="B34" s="43"/>
      <c r="C34" s="44"/>
      <c r="D34" s="34"/>
      <c r="E34" s="34"/>
      <c r="F34" s="34"/>
      <c r="G34" s="35">
        <f t="shared" si="0"/>
        <v>0</v>
      </c>
      <c r="H34" s="78">
        <f t="shared" si="1"/>
        <v>0</v>
      </c>
      <c r="I34" s="35">
        <f t="shared" si="2"/>
        <v>0</v>
      </c>
      <c r="J34" s="56">
        <f t="shared" si="3"/>
        <v>0</v>
      </c>
      <c r="K34" s="35">
        <f t="shared" si="4"/>
        <v>0</v>
      </c>
      <c r="L34" s="35">
        <f t="shared" si="12"/>
        <v>0</v>
      </c>
      <c r="M34" s="34"/>
      <c r="N34" s="35">
        <f t="shared" si="5"/>
        <v>0</v>
      </c>
      <c r="O34" s="35">
        <f t="shared" si="6"/>
        <v>0</v>
      </c>
      <c r="P34" s="35">
        <f t="shared" si="11"/>
        <v>0</v>
      </c>
      <c r="Q34" s="36">
        <f t="shared" si="7"/>
        <v>0</v>
      </c>
      <c r="R34" s="36">
        <f t="shared" si="8"/>
        <v>0</v>
      </c>
      <c r="S34" s="35">
        <f t="shared" si="9"/>
        <v>0</v>
      </c>
      <c r="T34" s="94"/>
    </row>
    <row r="35" spans="1:20" x14ac:dyDescent="0.25">
      <c r="A35" s="43"/>
      <c r="B35" s="43"/>
      <c r="C35" s="44"/>
      <c r="D35" s="34"/>
      <c r="E35" s="34"/>
      <c r="F35" s="34"/>
      <c r="G35" s="35">
        <f t="shared" si="0"/>
        <v>0</v>
      </c>
      <c r="H35" s="78">
        <f t="shared" si="1"/>
        <v>0</v>
      </c>
      <c r="I35" s="35">
        <f t="shared" si="2"/>
        <v>0</v>
      </c>
      <c r="J35" s="56">
        <f t="shared" si="3"/>
        <v>0</v>
      </c>
      <c r="K35" s="35">
        <f t="shared" si="4"/>
        <v>0</v>
      </c>
      <c r="L35" s="35">
        <f t="shared" si="12"/>
        <v>0</v>
      </c>
      <c r="M35" s="34"/>
      <c r="N35" s="35">
        <f t="shared" si="5"/>
        <v>0</v>
      </c>
      <c r="O35" s="35">
        <f t="shared" si="6"/>
        <v>0</v>
      </c>
      <c r="P35" s="35">
        <f t="shared" si="11"/>
        <v>0</v>
      </c>
      <c r="Q35" s="36">
        <f t="shared" si="7"/>
        <v>0</v>
      </c>
      <c r="R35" s="36">
        <f t="shared" si="8"/>
        <v>0</v>
      </c>
      <c r="S35" s="35">
        <f t="shared" si="9"/>
        <v>0</v>
      </c>
      <c r="T35" s="94"/>
    </row>
    <row r="36" spans="1:20" x14ac:dyDescent="0.25">
      <c r="A36" s="43"/>
      <c r="B36" s="43"/>
      <c r="C36" s="44"/>
      <c r="D36" s="34"/>
      <c r="E36" s="34"/>
      <c r="F36" s="34"/>
      <c r="G36" s="35">
        <f t="shared" si="0"/>
        <v>0</v>
      </c>
      <c r="H36" s="78">
        <f t="shared" si="1"/>
        <v>0</v>
      </c>
      <c r="I36" s="35">
        <f t="shared" si="2"/>
        <v>0</v>
      </c>
      <c r="J36" s="56">
        <f t="shared" si="3"/>
        <v>0</v>
      </c>
      <c r="K36" s="35">
        <f t="shared" si="4"/>
        <v>0</v>
      </c>
      <c r="L36" s="35">
        <f t="shared" si="12"/>
        <v>0</v>
      </c>
      <c r="M36" s="34"/>
      <c r="N36" s="35">
        <f t="shared" si="5"/>
        <v>0</v>
      </c>
      <c r="O36" s="35">
        <f t="shared" si="6"/>
        <v>0</v>
      </c>
      <c r="P36" s="35">
        <f t="shared" si="11"/>
        <v>0</v>
      </c>
      <c r="Q36" s="36">
        <f t="shared" si="7"/>
        <v>0</v>
      </c>
      <c r="R36" s="36">
        <f t="shared" si="8"/>
        <v>0</v>
      </c>
      <c r="S36" s="35">
        <f t="shared" si="9"/>
        <v>0</v>
      </c>
      <c r="T36" s="94"/>
    </row>
    <row r="37" spans="1:20" x14ac:dyDescent="0.25">
      <c r="A37" s="43"/>
      <c r="B37" s="43"/>
      <c r="C37" s="44"/>
      <c r="D37" s="34"/>
      <c r="E37" s="34"/>
      <c r="F37" s="34"/>
      <c r="G37" s="35">
        <f t="shared" si="0"/>
        <v>0</v>
      </c>
      <c r="H37" s="78">
        <f t="shared" si="1"/>
        <v>0</v>
      </c>
      <c r="I37" s="35">
        <f t="shared" si="2"/>
        <v>0</v>
      </c>
      <c r="J37" s="56">
        <f t="shared" si="3"/>
        <v>0</v>
      </c>
      <c r="K37" s="35">
        <f t="shared" si="4"/>
        <v>0</v>
      </c>
      <c r="L37" s="35">
        <f t="shared" si="12"/>
        <v>0</v>
      </c>
      <c r="M37" s="34"/>
      <c r="N37" s="35">
        <f t="shared" si="5"/>
        <v>0</v>
      </c>
      <c r="O37" s="35">
        <f t="shared" si="6"/>
        <v>0</v>
      </c>
      <c r="P37" s="35">
        <f t="shared" si="11"/>
        <v>0</v>
      </c>
      <c r="Q37" s="36">
        <f t="shared" si="7"/>
        <v>0</v>
      </c>
      <c r="R37" s="36">
        <f t="shared" si="8"/>
        <v>0</v>
      </c>
      <c r="S37" s="35">
        <f t="shared" si="9"/>
        <v>0</v>
      </c>
      <c r="T37" s="94"/>
    </row>
    <row r="38" spans="1:20" x14ac:dyDescent="0.25">
      <c r="A38" s="43"/>
      <c r="B38" s="43"/>
      <c r="C38" s="44"/>
      <c r="D38" s="34"/>
      <c r="E38" s="34"/>
      <c r="F38" s="34"/>
      <c r="G38" s="35">
        <f t="shared" si="0"/>
        <v>0</v>
      </c>
      <c r="H38" s="78">
        <f t="shared" si="1"/>
        <v>0</v>
      </c>
      <c r="I38" s="35">
        <f t="shared" si="2"/>
        <v>0</v>
      </c>
      <c r="J38" s="56">
        <f t="shared" si="3"/>
        <v>0</v>
      </c>
      <c r="K38" s="35">
        <f t="shared" si="4"/>
        <v>0</v>
      </c>
      <c r="L38" s="35">
        <f t="shared" si="12"/>
        <v>0</v>
      </c>
      <c r="M38" s="34"/>
      <c r="N38" s="35">
        <f t="shared" si="5"/>
        <v>0</v>
      </c>
      <c r="O38" s="35">
        <f t="shared" si="6"/>
        <v>0</v>
      </c>
      <c r="P38" s="35">
        <f t="shared" si="11"/>
        <v>0</v>
      </c>
      <c r="Q38" s="36">
        <f t="shared" si="7"/>
        <v>0</v>
      </c>
      <c r="R38" s="36">
        <f t="shared" si="8"/>
        <v>0</v>
      </c>
      <c r="S38" s="35">
        <f t="shared" si="9"/>
        <v>0</v>
      </c>
      <c r="T38" s="94"/>
    </row>
    <row r="39" spans="1:20" x14ac:dyDescent="0.25">
      <c r="A39" s="43"/>
      <c r="B39" s="43"/>
      <c r="C39" s="44"/>
      <c r="D39" s="34"/>
      <c r="E39" s="34"/>
      <c r="F39" s="34"/>
      <c r="G39" s="35">
        <f t="shared" si="0"/>
        <v>0</v>
      </c>
      <c r="H39" s="78">
        <f t="shared" si="1"/>
        <v>0</v>
      </c>
      <c r="I39" s="35">
        <f t="shared" si="2"/>
        <v>0</v>
      </c>
      <c r="J39" s="56">
        <f t="shared" si="3"/>
        <v>0</v>
      </c>
      <c r="K39" s="35">
        <f t="shared" si="4"/>
        <v>0</v>
      </c>
      <c r="L39" s="35">
        <f t="shared" si="12"/>
        <v>0</v>
      </c>
      <c r="M39" s="34"/>
      <c r="N39" s="35">
        <f t="shared" si="5"/>
        <v>0</v>
      </c>
      <c r="O39" s="35">
        <f t="shared" si="6"/>
        <v>0</v>
      </c>
      <c r="P39" s="35">
        <f t="shared" si="11"/>
        <v>0</v>
      </c>
      <c r="Q39" s="36">
        <f t="shared" si="7"/>
        <v>0</v>
      </c>
      <c r="R39" s="36">
        <f t="shared" si="8"/>
        <v>0</v>
      </c>
      <c r="S39" s="35">
        <f t="shared" si="9"/>
        <v>0</v>
      </c>
      <c r="T39" s="94"/>
    </row>
    <row r="40" spans="1:20" x14ac:dyDescent="0.25">
      <c r="A40" s="43"/>
      <c r="B40" s="43"/>
      <c r="C40" s="44"/>
      <c r="D40" s="34"/>
      <c r="E40" s="34"/>
      <c r="F40" s="34"/>
      <c r="G40" s="35">
        <f t="shared" si="0"/>
        <v>0</v>
      </c>
      <c r="H40" s="78">
        <f t="shared" si="1"/>
        <v>0</v>
      </c>
      <c r="I40" s="35">
        <f t="shared" si="2"/>
        <v>0</v>
      </c>
      <c r="J40" s="56">
        <f t="shared" si="3"/>
        <v>0</v>
      </c>
      <c r="K40" s="35">
        <f t="shared" si="4"/>
        <v>0</v>
      </c>
      <c r="L40" s="35">
        <f t="shared" si="12"/>
        <v>0</v>
      </c>
      <c r="M40" s="34"/>
      <c r="N40" s="35">
        <f t="shared" si="5"/>
        <v>0</v>
      </c>
      <c r="O40" s="35">
        <f t="shared" si="6"/>
        <v>0</v>
      </c>
      <c r="P40" s="35">
        <f t="shared" si="11"/>
        <v>0</v>
      </c>
      <c r="Q40" s="36">
        <f t="shared" si="7"/>
        <v>0</v>
      </c>
      <c r="R40" s="36">
        <f t="shared" si="8"/>
        <v>0</v>
      </c>
      <c r="S40" s="35">
        <f t="shared" si="9"/>
        <v>0</v>
      </c>
      <c r="T40" s="94"/>
    </row>
    <row r="41" spans="1:20" x14ac:dyDescent="0.25">
      <c r="A41" s="43"/>
      <c r="B41" s="43"/>
      <c r="C41" s="44"/>
      <c r="D41" s="34"/>
      <c r="E41" s="34"/>
      <c r="F41" s="34"/>
      <c r="G41" s="35">
        <f t="shared" si="0"/>
        <v>0</v>
      </c>
      <c r="H41" s="78">
        <f t="shared" si="1"/>
        <v>0</v>
      </c>
      <c r="I41" s="35">
        <f t="shared" si="2"/>
        <v>0</v>
      </c>
      <c r="J41" s="56">
        <f t="shared" si="3"/>
        <v>0</v>
      </c>
      <c r="K41" s="35">
        <f t="shared" si="4"/>
        <v>0</v>
      </c>
      <c r="L41" s="35">
        <f t="shared" si="12"/>
        <v>0</v>
      </c>
      <c r="M41" s="34"/>
      <c r="N41" s="35">
        <f t="shared" si="5"/>
        <v>0</v>
      </c>
      <c r="O41" s="35">
        <f t="shared" si="6"/>
        <v>0</v>
      </c>
      <c r="P41" s="35">
        <f t="shared" si="11"/>
        <v>0</v>
      </c>
      <c r="Q41" s="36">
        <f t="shared" si="7"/>
        <v>0</v>
      </c>
      <c r="R41" s="36">
        <f t="shared" si="8"/>
        <v>0</v>
      </c>
      <c r="S41" s="35">
        <f t="shared" si="9"/>
        <v>0</v>
      </c>
      <c r="T41" s="94"/>
    </row>
    <row r="42" spans="1:20" x14ac:dyDescent="0.25">
      <c r="A42" s="43"/>
      <c r="B42" s="43"/>
      <c r="C42" s="44"/>
      <c r="D42" s="34"/>
      <c r="E42" s="34"/>
      <c r="F42" s="34"/>
      <c r="G42" s="35">
        <f t="shared" si="0"/>
        <v>0</v>
      </c>
      <c r="H42" s="78">
        <f t="shared" si="1"/>
        <v>0</v>
      </c>
      <c r="I42" s="35">
        <f t="shared" si="2"/>
        <v>0</v>
      </c>
      <c r="J42" s="56">
        <f t="shared" si="3"/>
        <v>0</v>
      </c>
      <c r="K42" s="35">
        <f t="shared" si="4"/>
        <v>0</v>
      </c>
      <c r="L42" s="35">
        <f t="shared" si="12"/>
        <v>0</v>
      </c>
      <c r="M42" s="34"/>
      <c r="N42" s="35">
        <f t="shared" si="5"/>
        <v>0</v>
      </c>
      <c r="O42" s="35">
        <f t="shared" si="6"/>
        <v>0</v>
      </c>
      <c r="P42" s="35">
        <f t="shared" si="11"/>
        <v>0</v>
      </c>
      <c r="Q42" s="36">
        <f t="shared" si="7"/>
        <v>0</v>
      </c>
      <c r="R42" s="36">
        <f t="shared" si="8"/>
        <v>0</v>
      </c>
      <c r="S42" s="35">
        <f t="shared" si="9"/>
        <v>0</v>
      </c>
      <c r="T42" s="94"/>
    </row>
    <row r="43" spans="1:20" x14ac:dyDescent="0.25">
      <c r="A43" s="43"/>
      <c r="B43" s="43"/>
      <c r="C43" s="44"/>
      <c r="D43" s="34"/>
      <c r="E43" s="34"/>
      <c r="F43" s="34"/>
      <c r="G43" s="35">
        <f t="shared" si="0"/>
        <v>0</v>
      </c>
      <c r="H43" s="78">
        <f t="shared" si="1"/>
        <v>0</v>
      </c>
      <c r="I43" s="35">
        <f t="shared" si="2"/>
        <v>0</v>
      </c>
      <c r="J43" s="56">
        <f t="shared" si="3"/>
        <v>0</v>
      </c>
      <c r="K43" s="35">
        <f t="shared" si="4"/>
        <v>0</v>
      </c>
      <c r="L43" s="35">
        <f t="shared" si="12"/>
        <v>0</v>
      </c>
      <c r="M43" s="34"/>
      <c r="N43" s="35">
        <f t="shared" si="5"/>
        <v>0</v>
      </c>
      <c r="O43" s="35">
        <f t="shared" si="6"/>
        <v>0</v>
      </c>
      <c r="P43" s="35">
        <f t="shared" si="11"/>
        <v>0</v>
      </c>
      <c r="Q43" s="36">
        <f t="shared" si="7"/>
        <v>0</v>
      </c>
      <c r="R43" s="36">
        <f t="shared" si="8"/>
        <v>0</v>
      </c>
      <c r="S43" s="35">
        <f t="shared" si="9"/>
        <v>0</v>
      </c>
      <c r="T43" s="94"/>
    </row>
    <row r="44" spans="1:20" x14ac:dyDescent="0.25">
      <c r="A44" s="43"/>
      <c r="B44" s="43"/>
      <c r="C44" s="44"/>
      <c r="D44" s="34"/>
      <c r="E44" s="34"/>
      <c r="F44" s="34"/>
      <c r="G44" s="35">
        <f t="shared" si="0"/>
        <v>0</v>
      </c>
      <c r="H44" s="78">
        <f t="shared" si="1"/>
        <v>0</v>
      </c>
      <c r="I44" s="35">
        <f t="shared" si="2"/>
        <v>0</v>
      </c>
      <c r="J44" s="56">
        <f t="shared" si="3"/>
        <v>0</v>
      </c>
      <c r="K44" s="35">
        <f t="shared" si="4"/>
        <v>0</v>
      </c>
      <c r="L44" s="35">
        <f t="shared" si="12"/>
        <v>0</v>
      </c>
      <c r="M44" s="34"/>
      <c r="N44" s="35">
        <f t="shared" si="5"/>
        <v>0</v>
      </c>
      <c r="O44" s="35">
        <f t="shared" si="6"/>
        <v>0</v>
      </c>
      <c r="P44" s="35">
        <f t="shared" si="11"/>
        <v>0</v>
      </c>
      <c r="Q44" s="36">
        <f t="shared" si="7"/>
        <v>0</v>
      </c>
      <c r="R44" s="36">
        <f t="shared" si="8"/>
        <v>0</v>
      </c>
      <c r="S44" s="35">
        <f t="shared" si="9"/>
        <v>0</v>
      </c>
      <c r="T44" s="94"/>
    </row>
    <row r="45" spans="1:20" x14ac:dyDescent="0.25">
      <c r="A45" s="43"/>
      <c r="B45" s="43"/>
      <c r="C45" s="44"/>
      <c r="D45" s="34"/>
      <c r="E45" s="34"/>
      <c r="F45" s="34"/>
      <c r="G45" s="35">
        <f t="shared" si="0"/>
        <v>0</v>
      </c>
      <c r="H45" s="78">
        <f t="shared" si="1"/>
        <v>0</v>
      </c>
      <c r="I45" s="35">
        <f t="shared" si="2"/>
        <v>0</v>
      </c>
      <c r="J45" s="56">
        <f t="shared" si="3"/>
        <v>0</v>
      </c>
      <c r="K45" s="35">
        <f t="shared" si="4"/>
        <v>0</v>
      </c>
      <c r="L45" s="35">
        <f t="shared" si="12"/>
        <v>0</v>
      </c>
      <c r="M45" s="34"/>
      <c r="N45" s="35">
        <f t="shared" si="5"/>
        <v>0</v>
      </c>
      <c r="O45" s="35">
        <f t="shared" si="6"/>
        <v>0</v>
      </c>
      <c r="P45" s="35">
        <f t="shared" si="11"/>
        <v>0</v>
      </c>
      <c r="Q45" s="36">
        <f t="shared" si="7"/>
        <v>0</v>
      </c>
      <c r="R45" s="36">
        <f t="shared" si="8"/>
        <v>0</v>
      </c>
      <c r="S45" s="35">
        <f t="shared" si="9"/>
        <v>0</v>
      </c>
      <c r="T45" s="94"/>
    </row>
    <row r="46" spans="1:20" x14ac:dyDescent="0.25">
      <c r="A46" s="43"/>
      <c r="B46" s="43"/>
      <c r="C46" s="44"/>
      <c r="D46" s="34"/>
      <c r="E46" s="34"/>
      <c r="F46" s="34"/>
      <c r="G46" s="35">
        <f t="shared" si="0"/>
        <v>0</v>
      </c>
      <c r="H46" s="78">
        <f t="shared" si="1"/>
        <v>0</v>
      </c>
      <c r="I46" s="35">
        <f t="shared" si="2"/>
        <v>0</v>
      </c>
      <c r="J46" s="56">
        <f t="shared" si="3"/>
        <v>0</v>
      </c>
      <c r="K46" s="35">
        <f t="shared" si="4"/>
        <v>0</v>
      </c>
      <c r="L46" s="35">
        <f t="shared" si="12"/>
        <v>0</v>
      </c>
      <c r="M46" s="34"/>
      <c r="N46" s="35">
        <f t="shared" si="5"/>
        <v>0</v>
      </c>
      <c r="O46" s="35">
        <f t="shared" si="6"/>
        <v>0</v>
      </c>
      <c r="P46" s="35">
        <f t="shared" si="11"/>
        <v>0</v>
      </c>
      <c r="Q46" s="36">
        <f t="shared" si="7"/>
        <v>0</v>
      </c>
      <c r="R46" s="36">
        <f t="shared" si="8"/>
        <v>0</v>
      </c>
      <c r="S46" s="35">
        <f t="shared" si="9"/>
        <v>0</v>
      </c>
      <c r="T46" s="94"/>
    </row>
    <row r="47" spans="1:20" x14ac:dyDescent="0.25">
      <c r="A47" s="43"/>
      <c r="B47" s="43"/>
      <c r="C47" s="44"/>
      <c r="D47" s="34"/>
      <c r="E47" s="34"/>
      <c r="F47" s="34"/>
      <c r="G47" s="35">
        <f t="shared" si="0"/>
        <v>0</v>
      </c>
      <c r="H47" s="78">
        <f t="shared" si="1"/>
        <v>0</v>
      </c>
      <c r="I47" s="35">
        <f t="shared" si="2"/>
        <v>0</v>
      </c>
      <c r="J47" s="56">
        <f t="shared" si="3"/>
        <v>0</v>
      </c>
      <c r="K47" s="35">
        <f t="shared" si="4"/>
        <v>0</v>
      </c>
      <c r="L47" s="35">
        <f t="shared" si="12"/>
        <v>0</v>
      </c>
      <c r="M47" s="34"/>
      <c r="N47" s="35">
        <f t="shared" si="5"/>
        <v>0</v>
      </c>
      <c r="O47" s="35">
        <f t="shared" si="6"/>
        <v>0</v>
      </c>
      <c r="P47" s="35">
        <f t="shared" si="11"/>
        <v>0</v>
      </c>
      <c r="Q47" s="36">
        <f t="shared" si="7"/>
        <v>0</v>
      </c>
      <c r="R47" s="36">
        <f t="shared" si="8"/>
        <v>0</v>
      </c>
      <c r="S47" s="35">
        <f t="shared" si="9"/>
        <v>0</v>
      </c>
      <c r="T47" s="94"/>
    </row>
    <row r="48" spans="1:20" x14ac:dyDescent="0.25">
      <c r="A48" s="43"/>
      <c r="B48" s="43"/>
      <c r="C48" s="44"/>
      <c r="D48" s="34"/>
      <c r="E48" s="34"/>
      <c r="F48" s="34"/>
      <c r="G48" s="35">
        <f t="shared" si="0"/>
        <v>0</v>
      </c>
      <c r="H48" s="78">
        <f t="shared" si="1"/>
        <v>0</v>
      </c>
      <c r="I48" s="35">
        <f t="shared" si="2"/>
        <v>0</v>
      </c>
      <c r="J48" s="56">
        <f t="shared" si="3"/>
        <v>0</v>
      </c>
      <c r="K48" s="35">
        <f t="shared" si="4"/>
        <v>0</v>
      </c>
      <c r="L48" s="35">
        <f t="shared" si="12"/>
        <v>0</v>
      </c>
      <c r="M48" s="34"/>
      <c r="N48" s="35">
        <f t="shared" si="5"/>
        <v>0</v>
      </c>
      <c r="O48" s="35">
        <f t="shared" si="6"/>
        <v>0</v>
      </c>
      <c r="P48" s="35">
        <f t="shared" si="11"/>
        <v>0</v>
      </c>
      <c r="Q48" s="36">
        <f t="shared" si="7"/>
        <v>0</v>
      </c>
      <c r="R48" s="36">
        <f t="shared" si="8"/>
        <v>0</v>
      </c>
      <c r="S48" s="35">
        <f t="shared" si="9"/>
        <v>0</v>
      </c>
      <c r="T48" s="94"/>
    </row>
    <row r="49" spans="1:38" x14ac:dyDescent="0.25">
      <c r="A49" s="43"/>
      <c r="B49" s="43"/>
      <c r="C49" s="44"/>
      <c r="D49" s="34"/>
      <c r="E49" s="34"/>
      <c r="F49" s="34"/>
      <c r="G49" s="35">
        <f t="shared" si="0"/>
        <v>0</v>
      </c>
      <c r="H49" s="78">
        <f t="shared" si="1"/>
        <v>0</v>
      </c>
      <c r="I49" s="35">
        <f t="shared" si="2"/>
        <v>0</v>
      </c>
      <c r="J49" s="56">
        <f t="shared" si="3"/>
        <v>0</v>
      </c>
      <c r="K49" s="35">
        <f t="shared" si="4"/>
        <v>0</v>
      </c>
      <c r="L49" s="35">
        <f t="shared" si="12"/>
        <v>0</v>
      </c>
      <c r="M49" s="34"/>
      <c r="N49" s="35">
        <f t="shared" si="5"/>
        <v>0</v>
      </c>
      <c r="O49" s="35">
        <f t="shared" si="6"/>
        <v>0</v>
      </c>
      <c r="P49" s="35">
        <f t="shared" si="11"/>
        <v>0</v>
      </c>
      <c r="Q49" s="36">
        <f t="shared" si="7"/>
        <v>0</v>
      </c>
      <c r="R49" s="36">
        <f t="shared" si="8"/>
        <v>0</v>
      </c>
      <c r="S49" s="35">
        <f t="shared" si="9"/>
        <v>0</v>
      </c>
      <c r="T49" s="94"/>
    </row>
    <row r="50" spans="1:38" x14ac:dyDescent="0.25">
      <c r="A50" s="43"/>
      <c r="B50" s="43"/>
      <c r="C50" s="44"/>
      <c r="D50" s="34"/>
      <c r="E50" s="34"/>
      <c r="F50" s="34"/>
      <c r="G50" s="35">
        <f t="shared" si="0"/>
        <v>0</v>
      </c>
      <c r="H50" s="78">
        <f t="shared" si="1"/>
        <v>0</v>
      </c>
      <c r="I50" s="35">
        <f t="shared" si="2"/>
        <v>0</v>
      </c>
      <c r="J50" s="56">
        <f t="shared" si="3"/>
        <v>0</v>
      </c>
      <c r="K50" s="35">
        <f t="shared" si="4"/>
        <v>0</v>
      </c>
      <c r="L50" s="35">
        <f t="shared" si="12"/>
        <v>0</v>
      </c>
      <c r="M50" s="34"/>
      <c r="N50" s="35">
        <f t="shared" si="5"/>
        <v>0</v>
      </c>
      <c r="O50" s="35">
        <f t="shared" si="6"/>
        <v>0</v>
      </c>
      <c r="P50" s="35">
        <f t="shared" si="11"/>
        <v>0</v>
      </c>
      <c r="Q50" s="36">
        <f t="shared" si="7"/>
        <v>0</v>
      </c>
      <c r="R50" s="36">
        <f t="shared" si="8"/>
        <v>0</v>
      </c>
      <c r="S50" s="35">
        <f t="shared" si="9"/>
        <v>0</v>
      </c>
      <c r="T50" s="94"/>
    </row>
    <row r="51" spans="1:38" x14ac:dyDescent="0.25">
      <c r="A51" s="43"/>
      <c r="B51" s="43"/>
      <c r="C51" s="44"/>
      <c r="D51" s="34"/>
      <c r="E51" s="34"/>
      <c r="F51" s="34"/>
      <c r="G51" s="35">
        <f t="shared" si="0"/>
        <v>0</v>
      </c>
      <c r="H51" s="78">
        <f t="shared" si="1"/>
        <v>0</v>
      </c>
      <c r="I51" s="35">
        <f t="shared" si="2"/>
        <v>0</v>
      </c>
      <c r="J51" s="56">
        <f t="shared" si="3"/>
        <v>0</v>
      </c>
      <c r="K51" s="35">
        <f t="shared" si="4"/>
        <v>0</v>
      </c>
      <c r="L51" s="35">
        <f t="shared" si="12"/>
        <v>0</v>
      </c>
      <c r="M51" s="34"/>
      <c r="N51" s="35">
        <f t="shared" si="5"/>
        <v>0</v>
      </c>
      <c r="O51" s="35">
        <f t="shared" si="6"/>
        <v>0</v>
      </c>
      <c r="P51" s="35">
        <f t="shared" si="11"/>
        <v>0</v>
      </c>
      <c r="Q51" s="36">
        <f t="shared" si="7"/>
        <v>0</v>
      </c>
      <c r="R51" s="36">
        <f t="shared" si="8"/>
        <v>0</v>
      </c>
      <c r="S51" s="35">
        <f t="shared" si="9"/>
        <v>0</v>
      </c>
      <c r="T51" s="94"/>
    </row>
    <row r="52" spans="1:38" x14ac:dyDescent="0.25">
      <c r="A52" s="43"/>
      <c r="B52" s="43"/>
      <c r="C52" s="44"/>
      <c r="D52" s="34"/>
      <c r="E52" s="34"/>
      <c r="F52" s="34"/>
      <c r="G52" s="35">
        <f t="shared" si="0"/>
        <v>0</v>
      </c>
      <c r="H52" s="78">
        <f t="shared" si="1"/>
        <v>0</v>
      </c>
      <c r="I52" s="35">
        <f t="shared" si="2"/>
        <v>0</v>
      </c>
      <c r="J52" s="56">
        <f t="shared" si="3"/>
        <v>0</v>
      </c>
      <c r="K52" s="35">
        <f t="shared" si="4"/>
        <v>0</v>
      </c>
      <c r="L52" s="35">
        <f t="shared" si="12"/>
        <v>0</v>
      </c>
      <c r="M52" s="34"/>
      <c r="N52" s="35">
        <f t="shared" si="5"/>
        <v>0</v>
      </c>
      <c r="O52" s="35">
        <f t="shared" si="6"/>
        <v>0</v>
      </c>
      <c r="P52" s="35">
        <f t="shared" si="11"/>
        <v>0</v>
      </c>
      <c r="Q52" s="36">
        <f t="shared" si="7"/>
        <v>0</v>
      </c>
      <c r="R52" s="36">
        <f t="shared" si="8"/>
        <v>0</v>
      </c>
      <c r="S52" s="35">
        <f t="shared" si="9"/>
        <v>0</v>
      </c>
      <c r="T52" s="94"/>
    </row>
    <row r="53" spans="1:38" x14ac:dyDescent="0.25">
      <c r="A53" s="43"/>
      <c r="B53" s="43"/>
      <c r="C53" s="44"/>
      <c r="D53" s="34"/>
      <c r="E53" s="34"/>
      <c r="F53" s="34"/>
      <c r="G53" s="35">
        <f t="shared" si="0"/>
        <v>0</v>
      </c>
      <c r="H53" s="78">
        <f t="shared" si="1"/>
        <v>0</v>
      </c>
      <c r="I53" s="35">
        <f t="shared" si="2"/>
        <v>0</v>
      </c>
      <c r="J53" s="56">
        <f t="shared" si="3"/>
        <v>0</v>
      </c>
      <c r="K53" s="35">
        <f t="shared" si="4"/>
        <v>0</v>
      </c>
      <c r="L53" s="35">
        <f t="shared" si="12"/>
        <v>0</v>
      </c>
      <c r="M53" s="34"/>
      <c r="N53" s="35">
        <f t="shared" si="5"/>
        <v>0</v>
      </c>
      <c r="O53" s="35">
        <f t="shared" si="6"/>
        <v>0</v>
      </c>
      <c r="P53" s="35">
        <f t="shared" si="11"/>
        <v>0</v>
      </c>
      <c r="Q53" s="36">
        <f t="shared" si="7"/>
        <v>0</v>
      </c>
      <c r="R53" s="36">
        <f t="shared" si="8"/>
        <v>0</v>
      </c>
      <c r="S53" s="35">
        <f t="shared" si="9"/>
        <v>0</v>
      </c>
      <c r="T53" s="94"/>
    </row>
    <row r="54" spans="1:38" x14ac:dyDescent="0.25">
      <c r="A54" s="43"/>
      <c r="B54" s="43"/>
      <c r="C54" s="44"/>
      <c r="D54" s="34"/>
      <c r="E54" s="34"/>
      <c r="F54" s="34"/>
      <c r="G54" s="35">
        <f t="shared" si="0"/>
        <v>0</v>
      </c>
      <c r="H54" s="78">
        <f t="shared" si="1"/>
        <v>0</v>
      </c>
      <c r="I54" s="35">
        <f t="shared" si="2"/>
        <v>0</v>
      </c>
      <c r="J54" s="56">
        <f t="shared" si="3"/>
        <v>0</v>
      </c>
      <c r="K54" s="35">
        <f t="shared" si="4"/>
        <v>0</v>
      </c>
      <c r="L54" s="35">
        <f t="shared" si="12"/>
        <v>0</v>
      </c>
      <c r="M54" s="34"/>
      <c r="N54" s="35">
        <f t="shared" si="5"/>
        <v>0</v>
      </c>
      <c r="O54" s="35">
        <f t="shared" si="6"/>
        <v>0</v>
      </c>
      <c r="P54" s="35">
        <f t="shared" si="11"/>
        <v>0</v>
      </c>
      <c r="Q54" s="36">
        <f t="shared" si="7"/>
        <v>0</v>
      </c>
      <c r="R54" s="36">
        <f t="shared" si="8"/>
        <v>0</v>
      </c>
      <c r="S54" s="35">
        <f t="shared" si="9"/>
        <v>0</v>
      </c>
      <c r="T54" s="94"/>
    </row>
    <row r="55" spans="1:38" x14ac:dyDescent="0.25">
      <c r="A55" s="43"/>
      <c r="B55" s="43"/>
      <c r="C55" s="44"/>
      <c r="D55" s="34"/>
      <c r="E55" s="34"/>
      <c r="F55" s="34"/>
      <c r="G55" s="35">
        <f t="shared" si="0"/>
        <v>0</v>
      </c>
      <c r="H55" s="78">
        <f t="shared" si="1"/>
        <v>0</v>
      </c>
      <c r="I55" s="35">
        <f t="shared" si="2"/>
        <v>0</v>
      </c>
      <c r="J55" s="56">
        <f t="shared" si="3"/>
        <v>0</v>
      </c>
      <c r="K55" s="35">
        <f t="shared" si="4"/>
        <v>0</v>
      </c>
      <c r="L55" s="35">
        <f t="shared" si="12"/>
        <v>0</v>
      </c>
      <c r="M55" s="34"/>
      <c r="N55" s="35">
        <f t="shared" si="5"/>
        <v>0</v>
      </c>
      <c r="O55" s="35">
        <f t="shared" si="6"/>
        <v>0</v>
      </c>
      <c r="P55" s="35">
        <f t="shared" si="11"/>
        <v>0</v>
      </c>
      <c r="Q55" s="36">
        <f t="shared" si="7"/>
        <v>0</v>
      </c>
      <c r="R55" s="36">
        <f t="shared" si="8"/>
        <v>0</v>
      </c>
      <c r="S55" s="35">
        <f t="shared" si="9"/>
        <v>0</v>
      </c>
      <c r="T55" s="94"/>
    </row>
    <row r="56" spans="1:38" x14ac:dyDescent="0.25">
      <c r="A56" s="43"/>
      <c r="B56" s="43"/>
      <c r="C56" s="44"/>
      <c r="D56" s="34"/>
      <c r="E56" s="34"/>
      <c r="F56" s="34"/>
      <c r="G56" s="35">
        <f t="shared" si="0"/>
        <v>0</v>
      </c>
      <c r="H56" s="78">
        <f t="shared" si="1"/>
        <v>0</v>
      </c>
      <c r="I56" s="35">
        <f t="shared" si="2"/>
        <v>0</v>
      </c>
      <c r="J56" s="56">
        <f t="shared" si="3"/>
        <v>0</v>
      </c>
      <c r="K56" s="35">
        <f t="shared" si="4"/>
        <v>0</v>
      </c>
      <c r="L56" s="35">
        <f t="shared" si="12"/>
        <v>0</v>
      </c>
      <c r="M56" s="34"/>
      <c r="N56" s="35">
        <f t="shared" si="5"/>
        <v>0</v>
      </c>
      <c r="O56" s="35">
        <f t="shared" si="6"/>
        <v>0</v>
      </c>
      <c r="P56" s="35">
        <f t="shared" si="11"/>
        <v>0</v>
      </c>
      <c r="Q56" s="36">
        <f t="shared" si="7"/>
        <v>0</v>
      </c>
      <c r="R56" s="36">
        <f t="shared" si="8"/>
        <v>0</v>
      </c>
      <c r="S56" s="35">
        <f t="shared" si="9"/>
        <v>0</v>
      </c>
      <c r="T56" s="94"/>
    </row>
    <row r="57" spans="1:38" x14ac:dyDescent="0.25">
      <c r="A57" s="43"/>
      <c r="B57" s="43"/>
      <c r="C57" s="44"/>
      <c r="D57" s="34"/>
      <c r="E57" s="34"/>
      <c r="F57" s="34"/>
      <c r="G57" s="35">
        <f t="shared" si="0"/>
        <v>0</v>
      </c>
      <c r="H57" s="78">
        <f t="shared" si="1"/>
        <v>0</v>
      </c>
      <c r="I57" s="35">
        <f t="shared" si="2"/>
        <v>0</v>
      </c>
      <c r="J57" s="56">
        <f t="shared" si="3"/>
        <v>0</v>
      </c>
      <c r="K57" s="35">
        <f t="shared" si="4"/>
        <v>0</v>
      </c>
      <c r="L57" s="35">
        <f t="shared" si="12"/>
        <v>0</v>
      </c>
      <c r="M57" s="34"/>
      <c r="N57" s="35">
        <f t="shared" si="5"/>
        <v>0</v>
      </c>
      <c r="O57" s="35">
        <f t="shared" si="6"/>
        <v>0</v>
      </c>
      <c r="P57" s="35">
        <f t="shared" si="11"/>
        <v>0</v>
      </c>
      <c r="Q57" s="36">
        <f t="shared" si="7"/>
        <v>0</v>
      </c>
      <c r="R57" s="36">
        <f t="shared" si="8"/>
        <v>0</v>
      </c>
      <c r="S57" s="35">
        <f t="shared" si="9"/>
        <v>0</v>
      </c>
      <c r="T57" s="94"/>
    </row>
    <row r="58" spans="1:38" x14ac:dyDescent="0.25">
      <c r="A58" s="43"/>
      <c r="B58" s="43"/>
      <c r="C58" s="44"/>
      <c r="D58" s="34"/>
      <c r="E58" s="34"/>
      <c r="F58" s="34"/>
      <c r="G58" s="35">
        <f t="shared" si="0"/>
        <v>0</v>
      </c>
      <c r="H58" s="78">
        <f t="shared" si="1"/>
        <v>0</v>
      </c>
      <c r="I58" s="35">
        <f t="shared" si="2"/>
        <v>0</v>
      </c>
      <c r="J58" s="56">
        <f t="shared" si="3"/>
        <v>0</v>
      </c>
      <c r="K58" s="35">
        <f t="shared" si="4"/>
        <v>0</v>
      </c>
      <c r="L58" s="35">
        <f t="shared" si="12"/>
        <v>0</v>
      </c>
      <c r="M58" s="34"/>
      <c r="N58" s="35">
        <f t="shared" si="5"/>
        <v>0</v>
      </c>
      <c r="O58" s="35">
        <f t="shared" si="6"/>
        <v>0</v>
      </c>
      <c r="P58" s="35">
        <f t="shared" si="11"/>
        <v>0</v>
      </c>
      <c r="Q58" s="36">
        <f t="shared" si="7"/>
        <v>0</v>
      </c>
      <c r="R58" s="36">
        <f t="shared" si="8"/>
        <v>0</v>
      </c>
      <c r="S58" s="35">
        <f t="shared" si="9"/>
        <v>0</v>
      </c>
      <c r="T58" s="94"/>
    </row>
    <row r="59" spans="1:38" x14ac:dyDescent="0.25">
      <c r="A59" s="43"/>
      <c r="B59" s="43"/>
      <c r="C59" s="44"/>
      <c r="D59" s="34"/>
      <c r="E59" s="34"/>
      <c r="F59" s="34"/>
      <c r="G59" s="35">
        <f t="shared" si="0"/>
        <v>0</v>
      </c>
      <c r="H59" s="78">
        <f t="shared" si="1"/>
        <v>0</v>
      </c>
      <c r="I59" s="35">
        <f t="shared" si="2"/>
        <v>0</v>
      </c>
      <c r="J59" s="56">
        <f t="shared" si="3"/>
        <v>0</v>
      </c>
      <c r="K59" s="35">
        <f t="shared" si="4"/>
        <v>0</v>
      </c>
      <c r="L59" s="35">
        <f t="shared" si="12"/>
        <v>0</v>
      </c>
      <c r="M59" s="34"/>
      <c r="N59" s="35">
        <f t="shared" si="5"/>
        <v>0</v>
      </c>
      <c r="O59" s="35">
        <f t="shared" si="6"/>
        <v>0</v>
      </c>
      <c r="P59" s="35">
        <f t="shared" si="11"/>
        <v>0</v>
      </c>
      <c r="Q59" s="36">
        <f t="shared" si="7"/>
        <v>0</v>
      </c>
      <c r="R59" s="36">
        <f t="shared" si="8"/>
        <v>0</v>
      </c>
      <c r="S59" s="35">
        <f t="shared" si="9"/>
        <v>0</v>
      </c>
      <c r="T59" s="94"/>
    </row>
    <row r="60" spans="1:38" x14ac:dyDescent="0.25">
      <c r="A60" s="43"/>
      <c r="B60" s="43"/>
      <c r="C60" s="44"/>
      <c r="D60" s="34"/>
      <c r="E60" s="34"/>
      <c r="F60" s="34"/>
      <c r="G60" s="35">
        <f t="shared" si="0"/>
        <v>0</v>
      </c>
      <c r="H60" s="78">
        <f t="shared" si="1"/>
        <v>0</v>
      </c>
      <c r="I60" s="35">
        <f t="shared" si="2"/>
        <v>0</v>
      </c>
      <c r="J60" s="56">
        <f t="shared" si="3"/>
        <v>0</v>
      </c>
      <c r="K60" s="35">
        <f t="shared" si="4"/>
        <v>0</v>
      </c>
      <c r="L60" s="35">
        <f t="shared" si="12"/>
        <v>0</v>
      </c>
      <c r="M60" s="34"/>
      <c r="N60" s="35">
        <f t="shared" si="5"/>
        <v>0</v>
      </c>
      <c r="O60" s="35">
        <f t="shared" si="6"/>
        <v>0</v>
      </c>
      <c r="P60" s="35">
        <f t="shared" si="11"/>
        <v>0</v>
      </c>
      <c r="Q60" s="36">
        <f t="shared" si="7"/>
        <v>0</v>
      </c>
      <c r="R60" s="36">
        <f t="shared" si="8"/>
        <v>0</v>
      </c>
      <c r="S60" s="35">
        <f t="shared" si="9"/>
        <v>0</v>
      </c>
      <c r="T60" s="94"/>
    </row>
    <row r="61" spans="1:38" ht="15.6" thickBot="1" x14ac:dyDescent="0.3">
      <c r="A61" s="43"/>
      <c r="B61" s="43"/>
      <c r="C61" s="44"/>
      <c r="D61" s="34"/>
      <c r="E61" s="34"/>
      <c r="F61" s="34"/>
      <c r="G61" s="35">
        <f t="shared" si="0"/>
        <v>0</v>
      </c>
      <c r="H61" s="78">
        <f t="shared" si="1"/>
        <v>0</v>
      </c>
      <c r="I61" s="35">
        <f t="shared" si="2"/>
        <v>0</v>
      </c>
      <c r="J61" s="56">
        <f t="shared" si="3"/>
        <v>0</v>
      </c>
      <c r="K61" s="35">
        <f t="shared" si="4"/>
        <v>0</v>
      </c>
      <c r="L61" s="35">
        <f t="shared" si="10"/>
        <v>0</v>
      </c>
      <c r="M61" s="34"/>
      <c r="N61" s="35">
        <f t="shared" si="5"/>
        <v>0</v>
      </c>
      <c r="O61" s="35">
        <f t="shared" si="6"/>
        <v>0</v>
      </c>
      <c r="P61" s="35">
        <f t="shared" si="11"/>
        <v>0</v>
      </c>
      <c r="Q61" s="36">
        <f t="shared" si="7"/>
        <v>0</v>
      </c>
      <c r="R61" s="36">
        <f t="shared" si="8"/>
        <v>0</v>
      </c>
      <c r="S61" s="35">
        <f t="shared" si="9"/>
        <v>0</v>
      </c>
      <c r="T61" s="94"/>
    </row>
    <row r="62" spans="1:38" ht="16.5" customHeight="1" thickBot="1" x14ac:dyDescent="0.35">
      <c r="A62" s="40" t="s">
        <v>7</v>
      </c>
      <c r="B62" s="37"/>
      <c r="D62" s="39">
        <f>SUM(D17:D61)</f>
        <v>0</v>
      </c>
      <c r="E62" s="39">
        <f>SUM(E17:E61)</f>
        <v>0</v>
      </c>
      <c r="F62" s="39">
        <f>SUM(F17:F61)</f>
        <v>0</v>
      </c>
      <c r="G62" s="39">
        <f>SUM(G17:G61)</f>
        <v>0</v>
      </c>
      <c r="H62" s="79"/>
      <c r="I62" s="39">
        <f>SUM(I17:I61)</f>
        <v>0</v>
      </c>
      <c r="J62" s="39"/>
      <c r="K62" s="39">
        <f>ROUND(SUM(K17:K61),0)</f>
        <v>0</v>
      </c>
      <c r="L62" s="39">
        <f>ROUND(SUM(L17:L61),0)</f>
        <v>0</v>
      </c>
      <c r="M62" s="39">
        <f t="shared" ref="M62:S62" si="13">SUM(M17:M61)</f>
        <v>0</v>
      </c>
      <c r="N62" s="39">
        <f t="shared" si="13"/>
        <v>0</v>
      </c>
      <c r="O62" s="39">
        <f t="shared" si="13"/>
        <v>0</v>
      </c>
      <c r="P62" s="39">
        <f t="shared" si="13"/>
        <v>0</v>
      </c>
      <c r="Q62" s="39">
        <f t="shared" si="13"/>
        <v>0</v>
      </c>
      <c r="R62" s="39">
        <f t="shared" si="13"/>
        <v>0</v>
      </c>
      <c r="S62" s="39">
        <f t="shared" si="13"/>
        <v>0</v>
      </c>
      <c r="T62" s="95"/>
      <c r="U62" s="22"/>
      <c r="V62" s="22"/>
      <c r="W62" s="22"/>
      <c r="X62" s="30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 ht="15.6" x14ac:dyDescent="0.3">
      <c r="A63" s="20" t="s">
        <v>24</v>
      </c>
      <c r="N63" s="21"/>
      <c r="O63" s="21"/>
      <c r="P63" s="21"/>
    </row>
    <row r="65" spans="2:22" x14ac:dyDescent="0.25">
      <c r="N65" s="22"/>
      <c r="O65" s="22"/>
      <c r="P65" s="22"/>
    </row>
    <row r="69" spans="2:22" x14ac:dyDescent="0.25">
      <c r="V69" s="29"/>
    </row>
    <row r="70" spans="2:22" x14ac:dyDescent="0.25">
      <c r="V70" s="29"/>
    </row>
    <row r="71" spans="2:22" x14ac:dyDescent="0.25">
      <c r="V71" s="29"/>
    </row>
    <row r="72" spans="2:22" x14ac:dyDescent="0.25">
      <c r="V72" s="29"/>
    </row>
    <row r="73" spans="2:22" x14ac:dyDescent="0.25">
      <c r="V73" s="29"/>
    </row>
    <row r="74" spans="2:22" x14ac:dyDescent="0.25">
      <c r="V74" s="29"/>
    </row>
    <row r="75" spans="2:22" x14ac:dyDescent="0.25">
      <c r="V75" s="29"/>
    </row>
    <row r="76" spans="2:22" x14ac:dyDescent="0.25">
      <c r="V76" s="29"/>
    </row>
    <row r="77" spans="2:22" x14ac:dyDescent="0.25">
      <c r="V77" s="29"/>
    </row>
    <row r="79" spans="2:22" x14ac:dyDescent="0.25">
      <c r="B79" s="16"/>
    </row>
    <row r="80" spans="2:22" x14ac:dyDescent="0.25">
      <c r="B80" s="16"/>
    </row>
    <row r="81" spans="2:22" x14ac:dyDescent="0.25">
      <c r="B81" s="16"/>
    </row>
    <row r="82" spans="2:22" x14ac:dyDescent="0.25">
      <c r="B82" s="16"/>
    </row>
    <row r="83" spans="2:22" x14ac:dyDescent="0.25">
      <c r="B83" s="16"/>
      <c r="V83" s="29"/>
    </row>
    <row r="84" spans="2:22" x14ac:dyDescent="0.25">
      <c r="B84" s="16"/>
      <c r="V84" s="29"/>
    </row>
    <row r="85" spans="2:22" x14ac:dyDescent="0.25">
      <c r="B85" s="16"/>
      <c r="M85" s="18"/>
      <c r="N85" s="18"/>
      <c r="O85" s="18"/>
      <c r="P85" s="18"/>
      <c r="Q85" s="18"/>
      <c r="S85" s="18"/>
      <c r="T85" s="18"/>
      <c r="V85" s="29"/>
    </row>
    <row r="86" spans="2:22" x14ac:dyDescent="0.25">
      <c r="B86" s="16"/>
      <c r="M86" s="18"/>
      <c r="N86" s="18"/>
      <c r="O86" s="18"/>
      <c r="P86" s="18"/>
      <c r="Q86" s="18"/>
      <c r="S86" s="18"/>
      <c r="T86" s="18"/>
      <c r="V86" s="29"/>
    </row>
    <row r="87" spans="2:22" x14ac:dyDescent="0.25">
      <c r="B87" s="16"/>
      <c r="M87" s="31"/>
      <c r="N87" s="31"/>
      <c r="O87" s="31"/>
      <c r="P87" s="31"/>
      <c r="Q87" s="31"/>
      <c r="S87" s="31"/>
      <c r="T87" s="31"/>
      <c r="U87" s="31"/>
      <c r="V87" s="31"/>
    </row>
    <row r="88" spans="2:22" x14ac:dyDescent="0.25">
      <c r="B88" s="16"/>
      <c r="M88" s="31"/>
      <c r="N88" s="31"/>
      <c r="O88" s="31"/>
      <c r="P88" s="31"/>
      <c r="Q88" s="31"/>
      <c r="S88" s="31"/>
      <c r="T88" s="31"/>
      <c r="U88" s="31"/>
      <c r="V88" s="31"/>
    </row>
    <row r="89" spans="2:22" x14ac:dyDescent="0.25">
      <c r="B89" s="16"/>
      <c r="M89" s="31"/>
      <c r="N89" s="31"/>
      <c r="O89" s="31"/>
      <c r="P89" s="31"/>
      <c r="Q89" s="31"/>
      <c r="S89" s="31"/>
      <c r="T89" s="31"/>
      <c r="U89" s="31"/>
      <c r="V89" s="31"/>
    </row>
    <row r="90" spans="2:22" x14ac:dyDescent="0.25">
      <c r="B90" s="16"/>
      <c r="M90" s="31"/>
      <c r="N90" s="31"/>
      <c r="O90" s="31"/>
      <c r="P90" s="31"/>
      <c r="Q90" s="31"/>
      <c r="S90" s="31"/>
      <c r="T90" s="31"/>
      <c r="U90" s="31"/>
      <c r="V90" s="31"/>
    </row>
    <row r="91" spans="2:22" x14ac:dyDescent="0.25">
      <c r="B91" s="16"/>
      <c r="M91" s="31"/>
      <c r="N91" s="31"/>
      <c r="O91" s="31"/>
      <c r="P91" s="31"/>
      <c r="Q91" s="31"/>
      <c r="S91" s="31"/>
      <c r="T91" s="31"/>
      <c r="U91" s="31"/>
      <c r="V91" s="31"/>
    </row>
    <row r="92" spans="2:22" x14ac:dyDescent="0.25">
      <c r="B92" s="16"/>
      <c r="M92" s="31"/>
      <c r="N92" s="31"/>
      <c r="O92" s="31"/>
      <c r="P92" s="31"/>
      <c r="Q92" s="31"/>
      <c r="S92" s="31"/>
      <c r="T92" s="31"/>
      <c r="U92" s="31"/>
      <c r="V92" s="31"/>
    </row>
    <row r="93" spans="2:22" x14ac:dyDescent="0.25">
      <c r="B93" s="16"/>
      <c r="M93" s="31"/>
      <c r="N93" s="31"/>
      <c r="O93" s="31"/>
      <c r="P93" s="31"/>
      <c r="Q93" s="31"/>
      <c r="S93" s="31"/>
      <c r="T93" s="31"/>
      <c r="U93" s="31"/>
      <c r="V93" s="31"/>
    </row>
    <row r="94" spans="2:22" x14ac:dyDescent="0.25">
      <c r="B94" s="16"/>
      <c r="M94" s="31"/>
      <c r="N94" s="31"/>
      <c r="O94" s="31"/>
      <c r="P94" s="31"/>
      <c r="Q94" s="31"/>
      <c r="S94" s="31"/>
      <c r="T94" s="31"/>
      <c r="U94" s="31"/>
      <c r="V94" s="31"/>
    </row>
    <row r="95" spans="2:22" x14ac:dyDescent="0.25">
      <c r="B95" s="16"/>
      <c r="M95" s="31"/>
      <c r="N95" s="31"/>
      <c r="O95" s="31"/>
      <c r="P95" s="31"/>
      <c r="Q95" s="31"/>
      <c r="S95" s="31"/>
      <c r="T95" s="31"/>
      <c r="U95" s="31"/>
      <c r="V95" s="31"/>
    </row>
    <row r="96" spans="2:22" x14ac:dyDescent="0.25">
      <c r="B96" s="16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 spans="2:22" x14ac:dyDescent="0.25">
      <c r="B97" s="16"/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 spans="2:22" x14ac:dyDescent="0.25"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 spans="2:22" x14ac:dyDescent="0.25">
      <c r="M99" s="31"/>
      <c r="N99" s="31"/>
      <c r="O99" s="31"/>
      <c r="P99" s="31"/>
      <c r="Q99" s="31"/>
      <c r="R99" s="31"/>
      <c r="S99" s="31"/>
      <c r="T99" s="31"/>
      <c r="U99" s="31"/>
      <c r="V99" s="31"/>
    </row>
    <row r="119" spans="23:35" x14ac:dyDescent="0.25">
      <c r="W119" s="18"/>
      <c r="X119" s="18"/>
      <c r="Y119" s="18"/>
      <c r="Z119" s="18"/>
      <c r="AA119" s="18"/>
      <c r="AB119" s="18"/>
      <c r="AC119" s="18"/>
      <c r="AF119" s="18"/>
      <c r="AG119" s="29"/>
      <c r="AH119" s="29"/>
      <c r="AI119" s="29"/>
    </row>
    <row r="120" spans="23:35" x14ac:dyDescent="0.25">
      <c r="W120" s="18"/>
      <c r="X120" s="18"/>
      <c r="Z120" s="18"/>
      <c r="AA120" s="18"/>
      <c r="AB120" s="18"/>
      <c r="AG120" s="29"/>
      <c r="AH120" s="29"/>
      <c r="AI120" s="29"/>
    </row>
    <row r="121" spans="23:35" x14ac:dyDescent="0.25">
      <c r="W121" s="18"/>
      <c r="X121" s="18"/>
      <c r="Z121" s="18"/>
      <c r="AA121" s="18"/>
      <c r="AB121" s="18"/>
      <c r="AG121" s="29"/>
      <c r="AH121" s="29"/>
      <c r="AI121" s="29"/>
    </row>
    <row r="122" spans="23:35" x14ac:dyDescent="0.25">
      <c r="W122" s="18"/>
      <c r="X122" s="18"/>
      <c r="Z122" s="18"/>
      <c r="AA122" s="18"/>
      <c r="AB122" s="18"/>
      <c r="AG122" s="29"/>
      <c r="AH122" s="29"/>
      <c r="AI122" s="29"/>
    </row>
    <row r="123" spans="23:35" x14ac:dyDescent="0.25">
      <c r="W123" s="18"/>
      <c r="X123" s="18"/>
      <c r="Z123" s="18"/>
      <c r="AA123" s="18"/>
      <c r="AB123" s="18"/>
      <c r="AG123" s="29"/>
      <c r="AH123" s="29"/>
      <c r="AI123" s="29"/>
    </row>
    <row r="124" spans="23:35" x14ac:dyDescent="0.25">
      <c r="W124" s="18"/>
      <c r="X124" s="18"/>
      <c r="Z124" s="18"/>
      <c r="AA124" s="18"/>
      <c r="AB124" s="18"/>
      <c r="AG124" s="29"/>
      <c r="AH124" s="29"/>
      <c r="AI124" s="29"/>
    </row>
    <row r="125" spans="23:35" x14ac:dyDescent="0.25">
      <c r="W125" s="18"/>
      <c r="X125" s="18"/>
      <c r="Z125" s="18"/>
      <c r="AA125" s="18"/>
      <c r="AB125" s="18"/>
      <c r="AG125" s="29"/>
      <c r="AH125" s="29"/>
      <c r="AI125" s="29"/>
    </row>
    <row r="126" spans="23:35" x14ac:dyDescent="0.25">
      <c r="W126" s="18"/>
      <c r="X126" s="18"/>
      <c r="Z126" s="18"/>
      <c r="AA126" s="18"/>
      <c r="AB126" s="18"/>
      <c r="AG126" s="29"/>
      <c r="AH126" s="29"/>
      <c r="AI126" s="29"/>
    </row>
    <row r="127" spans="23:35" x14ac:dyDescent="0.25">
      <c r="W127" s="18"/>
      <c r="X127" s="18"/>
      <c r="Z127" s="18"/>
      <c r="AA127" s="18"/>
      <c r="AB127" s="18"/>
      <c r="AG127" s="29"/>
      <c r="AH127" s="29"/>
      <c r="AI127" s="29"/>
    </row>
    <row r="128" spans="23:35" x14ac:dyDescent="0.25">
      <c r="W128" s="18"/>
      <c r="X128" s="18"/>
      <c r="Z128" s="18"/>
      <c r="AA128" s="18"/>
      <c r="AB128" s="18"/>
      <c r="AG128" s="29"/>
      <c r="AH128" s="29"/>
      <c r="AI128" s="29"/>
    </row>
    <row r="129" spans="4:35" x14ac:dyDescent="0.25">
      <c r="W129" s="18"/>
      <c r="X129" s="18"/>
      <c r="Z129" s="18"/>
      <c r="AA129" s="18"/>
      <c r="AB129" s="18"/>
      <c r="AG129" s="29"/>
      <c r="AH129" s="29"/>
      <c r="AI129" s="29"/>
    </row>
    <row r="130" spans="4:35" x14ac:dyDescent="0.25">
      <c r="W130" s="18"/>
      <c r="X130" s="18"/>
      <c r="Z130" s="18"/>
      <c r="AA130" s="18"/>
      <c r="AB130" s="18"/>
      <c r="AG130" s="29"/>
      <c r="AH130" s="29"/>
      <c r="AI130" s="29"/>
    </row>
    <row r="131" spans="4:35" x14ac:dyDescent="0.25">
      <c r="W131" s="18"/>
      <c r="X131" s="18"/>
      <c r="Z131" s="18"/>
      <c r="AA131" s="18"/>
      <c r="AB131" s="18"/>
      <c r="AG131" s="29"/>
      <c r="AH131" s="29"/>
      <c r="AI131" s="29"/>
    </row>
    <row r="132" spans="4:35" x14ac:dyDescent="0.25">
      <c r="W132" s="18"/>
      <c r="X132" s="18"/>
      <c r="Z132" s="18"/>
      <c r="AA132" s="18"/>
      <c r="AB132" s="18"/>
      <c r="AG132" s="29"/>
      <c r="AH132" s="29"/>
      <c r="AI132" s="29"/>
    </row>
    <row r="133" spans="4:35" x14ac:dyDescent="0.25">
      <c r="W133" s="18"/>
      <c r="X133" s="18"/>
      <c r="Z133" s="18"/>
      <c r="AA133" s="18"/>
      <c r="AB133" s="18"/>
      <c r="AG133" s="29"/>
      <c r="AH133" s="29"/>
      <c r="AI133" s="29"/>
    </row>
    <row r="134" spans="4:35" x14ac:dyDescent="0.25">
      <c r="W134" s="18"/>
      <c r="X134" s="18"/>
      <c r="Z134" s="18"/>
      <c r="AA134" s="18"/>
      <c r="AB134" s="18"/>
      <c r="AG134" s="29"/>
      <c r="AH134" s="29"/>
      <c r="AI134" s="29"/>
    </row>
    <row r="135" spans="4:35" x14ac:dyDescent="0.25">
      <c r="W135" s="18"/>
      <c r="X135" s="18"/>
      <c r="Z135" s="18"/>
      <c r="AA135" s="18"/>
      <c r="AB135" s="18"/>
      <c r="AG135" s="29"/>
      <c r="AH135" s="29"/>
      <c r="AI135" s="29"/>
    </row>
    <row r="136" spans="4:35" x14ac:dyDescent="0.25">
      <c r="W136" s="18"/>
      <c r="X136" s="18"/>
      <c r="Z136" s="18"/>
      <c r="AA136" s="18"/>
      <c r="AB136" s="18"/>
      <c r="AG136" s="29"/>
      <c r="AH136" s="29"/>
      <c r="AI136" s="29"/>
    </row>
    <row r="137" spans="4:35" x14ac:dyDescent="0.25">
      <c r="W137" s="18"/>
      <c r="X137" s="18"/>
      <c r="Z137" s="18"/>
      <c r="AA137" s="18"/>
      <c r="AB137" s="18"/>
      <c r="AG137" s="29"/>
      <c r="AH137" s="29"/>
      <c r="AI137" s="29"/>
    </row>
    <row r="138" spans="4:35" x14ac:dyDescent="0.25">
      <c r="W138" s="18"/>
      <c r="X138" s="18"/>
      <c r="Z138" s="18"/>
      <c r="AA138" s="18"/>
      <c r="AB138" s="18"/>
    </row>
    <row r="139" spans="4:35" x14ac:dyDescent="0.25"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4:35" x14ac:dyDescent="0.25"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 spans="4:35" x14ac:dyDescent="0.25"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3" spans="4:35" x14ac:dyDescent="0.25"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AG143" s="29"/>
      <c r="AH143" s="29"/>
      <c r="AI143" s="29"/>
    </row>
    <row r="144" spans="4:35" x14ac:dyDescent="0.25"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AG144" s="29"/>
      <c r="AH144" s="29"/>
      <c r="AI144" s="29"/>
    </row>
    <row r="145" spans="4:41" x14ac:dyDescent="0.25"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AG145" s="29"/>
      <c r="AH145" s="29"/>
      <c r="AI145" s="29"/>
    </row>
    <row r="146" spans="4:41" x14ac:dyDescent="0.25"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AG146" s="29"/>
      <c r="AH146" s="29"/>
      <c r="AI146" s="29"/>
    </row>
    <row r="147" spans="4:41" x14ac:dyDescent="0.25"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AG147" s="29"/>
      <c r="AH147" s="29"/>
      <c r="AI147" s="29"/>
    </row>
    <row r="148" spans="4:41" x14ac:dyDescent="0.25"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AG148" s="29"/>
      <c r="AH148" s="29"/>
      <c r="AI148" s="29"/>
    </row>
    <row r="149" spans="4:41" x14ac:dyDescent="0.25"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AG149" s="29"/>
      <c r="AH149" s="29"/>
      <c r="AI149" s="29"/>
    </row>
    <row r="159" spans="4:41" x14ac:dyDescent="0.25">
      <c r="AO159" s="29"/>
    </row>
    <row r="161" spans="37:42" x14ac:dyDescent="0.25">
      <c r="AK161" s="17" t="s">
        <v>14</v>
      </c>
    </row>
    <row r="162" spans="37:42" x14ac:dyDescent="0.25">
      <c r="AL162" s="31"/>
      <c r="AM162" s="31"/>
    </row>
    <row r="164" spans="37:42" x14ac:dyDescent="0.25">
      <c r="AP164" s="17" t="s">
        <v>15</v>
      </c>
    </row>
  </sheetData>
  <sheetProtection algorithmName="SHA-512" hashValue="t0l6bekAQ4Mg7F06mwvBV8k9b/KvZK5POnmKJUNdLJk4r6cK8+3AhWtANbWe7cRYqwBzMqNKRmel+K9LaQdgkA==" saltValue="rYLPa1KZjTMx+3t4lgZPtA==" spinCount="100000" sheet="1" insertRows="0"/>
  <mergeCells count="9">
    <mergeCell ref="B12:P12"/>
    <mergeCell ref="Q12:S12"/>
    <mergeCell ref="B11:C11"/>
    <mergeCell ref="G3:H3"/>
    <mergeCell ref="G4:H4"/>
    <mergeCell ref="G5:H5"/>
    <mergeCell ref="G6:H6"/>
    <mergeCell ref="D9:E9"/>
    <mergeCell ref="H9:I9"/>
  </mergeCells>
  <phoneticPr fontId="0" type="noConversion"/>
  <printOptions headings="1"/>
  <pageMargins left="0.25" right="0.25" top="0.75" bottom="0.75" header="0.3" footer="0.3"/>
  <pageSetup scale="25" fitToWidth="2" orientation="landscape" blackAndWhite="1" r:id="rId1"/>
  <headerFooter>
    <oddFooter>&amp;L&amp;"Arial,Italic"&amp;8&amp;K000000nasbp.org/toolkit - Version 3.0&amp;C&amp;8&amp;K000000© Copyright 2010 National Association of Surety Bond Producers. All Rights Reserved._x000D_For complete terms and conditions, visit nasbp.org/toolkit.&amp;R&amp;K000000&amp;G</oddFooter>
  </headerFooter>
  <rowBreaks count="1" manualBreakCount="1">
    <brk id="139" max="65535" man="1"/>
  </rowBreaks>
  <colBreaks count="1" manualBreakCount="1">
    <brk id="36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zoomScale="53" zoomScaleNormal="53" workbookViewId="0">
      <selection activeCell="J54" sqref="J54"/>
    </sheetView>
  </sheetViews>
  <sheetFormatPr defaultColWidth="11.54296875" defaultRowHeight="15" x14ac:dyDescent="0.25"/>
  <cols>
    <col min="1" max="1" width="24" customWidth="1"/>
    <col min="2" max="2" width="44.54296875" customWidth="1"/>
    <col min="3" max="3" width="8.08984375" hidden="1" customWidth="1"/>
    <col min="4" max="4" width="9.36328125" bestFit="1" customWidth="1"/>
    <col min="5" max="5" width="21" customWidth="1"/>
    <col min="6" max="6" width="34" hidden="1" customWidth="1"/>
    <col min="7" max="7" width="54.453125" customWidth="1"/>
    <col min="8" max="8" width="11.08984375" customWidth="1"/>
    <col min="10" max="10" width="23.453125" customWidth="1"/>
    <col min="11" max="11" width="20.90625" customWidth="1"/>
    <col min="13" max="13" width="42" customWidth="1"/>
  </cols>
  <sheetData>
    <row r="1" spans="1:13" ht="30" x14ac:dyDescent="0.25">
      <c r="A1" s="58" t="s">
        <v>55</v>
      </c>
      <c r="B1" s="58" t="s">
        <v>56</v>
      </c>
      <c r="C1" s="58" t="s">
        <v>88</v>
      </c>
      <c r="D1" s="58" t="s">
        <v>63</v>
      </c>
      <c r="E1" s="58" t="s">
        <v>58</v>
      </c>
      <c r="F1" s="58" t="s">
        <v>57</v>
      </c>
      <c r="G1" s="58" t="s">
        <v>62</v>
      </c>
      <c r="H1" s="58" t="s">
        <v>64</v>
      </c>
      <c r="I1" s="58" t="s">
        <v>59</v>
      </c>
      <c r="J1" s="58" t="s">
        <v>125</v>
      </c>
      <c r="K1" s="58" t="s">
        <v>126</v>
      </c>
      <c r="L1" s="58" t="s">
        <v>65</v>
      </c>
      <c r="M1" s="58" t="s">
        <v>105</v>
      </c>
    </row>
    <row r="2" spans="1:13" ht="17.399999999999999" x14ac:dyDescent="0.35">
      <c r="A2" s="59"/>
      <c r="B2" s="59"/>
      <c r="C2" s="59"/>
      <c r="E2" s="65"/>
      <c r="F2" s="60"/>
      <c r="G2" s="59"/>
      <c r="H2" s="59"/>
      <c r="I2" t="s">
        <v>60</v>
      </c>
      <c r="J2" t="str">
        <f>""&amp;facts!$H$9&amp;"T00:00:00"</f>
        <v>T00:00:00</v>
      </c>
      <c r="K2" t="str">
        <f>""&amp;facts!$H$9&amp;"T00:00:00"</f>
        <v>T00:00:00</v>
      </c>
    </row>
    <row r="3" spans="1:13" ht="17.399999999999999" x14ac:dyDescent="0.35">
      <c r="A3" s="59" t="s">
        <v>103</v>
      </c>
      <c r="B3" s="59" t="s">
        <v>73</v>
      </c>
      <c r="C3" s="59" t="s">
        <v>89</v>
      </c>
      <c r="E3" s="65" t="s">
        <v>87</v>
      </c>
      <c r="F3" s="60" t="s">
        <v>61</v>
      </c>
      <c r="G3" s="59"/>
      <c r="H3" s="59"/>
    </row>
    <row r="4" spans="1:13" ht="30" x14ac:dyDescent="0.25">
      <c r="A4" s="59" t="s">
        <v>103</v>
      </c>
      <c r="B4" s="59" t="s">
        <v>72</v>
      </c>
      <c r="C4" s="59" t="s">
        <v>90</v>
      </c>
      <c r="D4" s="59">
        <v>1</v>
      </c>
      <c r="E4" s="59"/>
      <c r="F4" s="60" t="s">
        <v>63</v>
      </c>
      <c r="G4" s="59" t="s">
        <v>77</v>
      </c>
      <c r="H4" s="59"/>
      <c r="J4" s="70" t="str">
        <f>TEXT(DATE(YEAR(facts!$H$9)-1,MONTH(facts!$H$9),DAY(facts!$H$9)+1),"YYYY-MM-DDTHH:MM:SS")</f>
        <v>3799-01-01T00:00:00</v>
      </c>
      <c r="K4" t="str">
        <f>""&amp;facts!$H$9&amp;"T00:00:00"</f>
        <v>T00:00:00</v>
      </c>
    </row>
    <row r="5" spans="1:13" ht="30" x14ac:dyDescent="0.25">
      <c r="A5" s="59" t="s">
        <v>103</v>
      </c>
      <c r="B5" s="59" t="s">
        <v>66</v>
      </c>
      <c r="C5" s="59" t="s">
        <v>90</v>
      </c>
      <c r="D5" s="59">
        <v>1</v>
      </c>
      <c r="E5" s="59"/>
      <c r="F5" s="60" t="s">
        <v>63</v>
      </c>
      <c r="G5" s="59" t="s">
        <v>78</v>
      </c>
      <c r="H5" s="59">
        <v>2</v>
      </c>
      <c r="J5" s="70"/>
      <c r="L5" t="s">
        <v>91</v>
      </c>
    </row>
    <row r="6" spans="1:13" ht="30" x14ac:dyDescent="0.25">
      <c r="A6" s="59" t="s">
        <v>103</v>
      </c>
      <c r="B6" s="59" t="s">
        <v>70</v>
      </c>
      <c r="C6" s="59" t="s">
        <v>90</v>
      </c>
      <c r="D6" s="59">
        <v>1</v>
      </c>
      <c r="E6" s="59"/>
      <c r="F6" s="60" t="s">
        <v>63</v>
      </c>
      <c r="G6" s="59" t="s">
        <v>80</v>
      </c>
      <c r="H6" s="59">
        <v>2</v>
      </c>
      <c r="L6" t="s">
        <v>91</v>
      </c>
    </row>
    <row r="7" spans="1:13" ht="30" x14ac:dyDescent="0.25">
      <c r="A7" s="59" t="s">
        <v>103</v>
      </c>
      <c r="B7" s="59" t="s">
        <v>69</v>
      </c>
      <c r="C7" s="59" t="s">
        <v>90</v>
      </c>
      <c r="D7" s="59">
        <v>1</v>
      </c>
      <c r="E7" s="59"/>
      <c r="F7" s="60" t="s">
        <v>63</v>
      </c>
      <c r="G7" s="59" t="s">
        <v>79</v>
      </c>
      <c r="H7" s="59">
        <v>2</v>
      </c>
      <c r="L7" t="s">
        <v>91</v>
      </c>
    </row>
    <row r="8" spans="1:13" ht="30" x14ac:dyDescent="0.25">
      <c r="A8" s="59" t="s">
        <v>103</v>
      </c>
      <c r="B8" s="59" t="s">
        <v>67</v>
      </c>
      <c r="C8" s="59" t="s">
        <v>90</v>
      </c>
      <c r="D8" s="59">
        <v>1</v>
      </c>
      <c r="E8" s="59"/>
      <c r="F8" s="60" t="s">
        <v>63</v>
      </c>
      <c r="G8" s="59" t="s">
        <v>81</v>
      </c>
      <c r="H8" s="59">
        <v>2</v>
      </c>
      <c r="L8" t="s">
        <v>91</v>
      </c>
    </row>
    <row r="9" spans="1:13" ht="30" x14ac:dyDescent="0.25">
      <c r="A9" s="59" t="s">
        <v>103</v>
      </c>
      <c r="B9" s="59" t="s">
        <v>71</v>
      </c>
      <c r="C9" s="59" t="s">
        <v>90</v>
      </c>
      <c r="D9" s="59">
        <v>1</v>
      </c>
      <c r="E9" s="59"/>
      <c r="F9" s="60" t="s">
        <v>63</v>
      </c>
      <c r="G9" s="59" t="s">
        <v>82</v>
      </c>
      <c r="H9" s="59">
        <v>2</v>
      </c>
      <c r="L9" t="s">
        <v>127</v>
      </c>
    </row>
    <row r="10" spans="1:13" ht="30" x14ac:dyDescent="0.25">
      <c r="A10" s="59" t="s">
        <v>103</v>
      </c>
      <c r="B10" s="59" t="s">
        <v>97</v>
      </c>
      <c r="C10" s="59" t="s">
        <v>90</v>
      </c>
      <c r="D10" s="59">
        <v>1</v>
      </c>
      <c r="E10" s="59"/>
      <c r="F10" s="60" t="s">
        <v>63</v>
      </c>
      <c r="G10" s="59" t="s">
        <v>100</v>
      </c>
      <c r="H10" s="59">
        <v>2</v>
      </c>
      <c r="L10" t="s">
        <v>91</v>
      </c>
    </row>
    <row r="11" spans="1:13" ht="30" x14ac:dyDescent="0.25">
      <c r="A11" s="59" t="s">
        <v>103</v>
      </c>
      <c r="B11" s="59" t="s">
        <v>99</v>
      </c>
      <c r="C11" s="59" t="s">
        <v>90</v>
      </c>
      <c r="D11" s="59">
        <v>1</v>
      </c>
      <c r="E11" s="59"/>
      <c r="F11" s="60" t="s">
        <v>63</v>
      </c>
      <c r="G11" s="59" t="s">
        <v>98</v>
      </c>
      <c r="H11" s="59">
        <v>2</v>
      </c>
      <c r="L11" t="s">
        <v>127</v>
      </c>
    </row>
    <row r="12" spans="1:13" ht="30" x14ac:dyDescent="0.25">
      <c r="A12" s="59" t="s">
        <v>103</v>
      </c>
      <c r="B12" s="59" t="s">
        <v>68</v>
      </c>
      <c r="C12" s="59" t="s">
        <v>90</v>
      </c>
      <c r="D12" s="59">
        <v>1</v>
      </c>
      <c r="E12" s="59"/>
      <c r="F12" s="60" t="s">
        <v>63</v>
      </c>
      <c r="G12" s="59" t="s">
        <v>83</v>
      </c>
      <c r="H12" s="59">
        <v>2</v>
      </c>
      <c r="L12" t="s">
        <v>91</v>
      </c>
    </row>
    <row r="13" spans="1:13" ht="30" x14ac:dyDescent="0.25">
      <c r="A13" s="59" t="s">
        <v>103</v>
      </c>
      <c r="B13" s="59" t="s">
        <v>74</v>
      </c>
      <c r="C13" s="59" t="s">
        <v>90</v>
      </c>
      <c r="D13" s="59">
        <v>1</v>
      </c>
      <c r="E13" s="59"/>
      <c r="F13" s="60" t="s">
        <v>63</v>
      </c>
      <c r="G13" s="59" t="s">
        <v>84</v>
      </c>
      <c r="H13" s="59">
        <v>2</v>
      </c>
      <c r="L13" t="s">
        <v>91</v>
      </c>
    </row>
    <row r="14" spans="1:13" ht="30" x14ac:dyDescent="0.25">
      <c r="A14" s="59" t="s">
        <v>103</v>
      </c>
      <c r="B14" s="59" t="s">
        <v>76</v>
      </c>
      <c r="C14" s="59" t="s">
        <v>90</v>
      </c>
      <c r="D14" s="59">
        <v>1</v>
      </c>
      <c r="E14" s="59"/>
      <c r="F14" s="60" t="s">
        <v>63</v>
      </c>
      <c r="G14" s="59" t="s">
        <v>85</v>
      </c>
      <c r="H14" s="59">
        <v>2</v>
      </c>
      <c r="L14" t="s">
        <v>91</v>
      </c>
    </row>
    <row r="15" spans="1:13" ht="30" x14ac:dyDescent="0.25">
      <c r="A15" s="59" t="s">
        <v>103</v>
      </c>
      <c r="B15" s="59" t="s">
        <v>102</v>
      </c>
      <c r="C15" s="59" t="s">
        <v>90</v>
      </c>
      <c r="D15" s="59">
        <v>1</v>
      </c>
      <c r="E15" s="59"/>
      <c r="F15" s="60" t="s">
        <v>63</v>
      </c>
      <c r="G15" s="59" t="s">
        <v>101</v>
      </c>
      <c r="H15" s="59">
        <v>2</v>
      </c>
      <c r="L15" t="s">
        <v>91</v>
      </c>
    </row>
    <row r="16" spans="1:13" ht="30" x14ac:dyDescent="0.25">
      <c r="A16" s="59" t="s">
        <v>103</v>
      </c>
      <c r="B16" s="59" t="s">
        <v>75</v>
      </c>
      <c r="C16" s="59" t="s">
        <v>90</v>
      </c>
      <c r="D16" s="59">
        <v>1</v>
      </c>
      <c r="E16" s="59"/>
      <c r="F16" s="60" t="s">
        <v>63</v>
      </c>
      <c r="G16" s="59" t="str">
        <f>"wip:"&amp;B16</f>
        <v>wip:BillingsInExcessOfCostAndEarnings</v>
      </c>
      <c r="H16" s="59">
        <v>2</v>
      </c>
      <c r="L16" t="s">
        <v>91</v>
      </c>
    </row>
    <row r="17" spans="1:13" ht="30" x14ac:dyDescent="0.25">
      <c r="A17" s="59" t="s">
        <v>103</v>
      </c>
      <c r="B17" s="59" t="s">
        <v>117</v>
      </c>
      <c r="C17" s="59" t="s">
        <v>90</v>
      </c>
      <c r="D17" s="59">
        <v>1</v>
      </c>
      <c r="E17" s="59"/>
      <c r="F17" s="60" t="s">
        <v>63</v>
      </c>
      <c r="G17" s="59" t="str">
        <f>"us-gaap:"&amp;B17</f>
        <v>us-gaap:ProvisionForLossOnContracts</v>
      </c>
      <c r="H17" s="59">
        <v>2</v>
      </c>
      <c r="L17" t="s">
        <v>91</v>
      </c>
    </row>
    <row r="18" spans="1:13" ht="30" x14ac:dyDescent="0.25">
      <c r="A18" s="59" t="s">
        <v>103</v>
      </c>
      <c r="B18" s="59" t="s">
        <v>68</v>
      </c>
      <c r="C18" s="59" t="s">
        <v>90</v>
      </c>
      <c r="D18" s="59">
        <v>1</v>
      </c>
      <c r="E18" s="59"/>
      <c r="F18" s="60" t="s">
        <v>63</v>
      </c>
      <c r="G18" s="59" t="str">
        <f t="shared" ref="G18:G26" si="0">"wip:"&amp;B18</f>
        <v>wip:ContractRevenueEarnedToDate</v>
      </c>
      <c r="H18" s="59">
        <v>2</v>
      </c>
      <c r="J18" s="70" t="str">
        <f>TEXT(DATE(YEAR(facts!$H$9)-1,MONTH(facts!$H$9),DAY(facts!$H$9)),"YYYY-MM-DDTHH:MM:SS")</f>
        <v>3798-12-31T00:00:00</v>
      </c>
      <c r="K18" s="70" t="str">
        <f>TEXT(DATE(YEAR(facts!$H$9)-1,MONTH(facts!$H$9),DAY(facts!$H$9)),"YYYY-MM-DDTHH:MM:SS")</f>
        <v>3798-12-31T00:00:00</v>
      </c>
      <c r="L18" t="s">
        <v>91</v>
      </c>
    </row>
    <row r="19" spans="1:13" ht="30" x14ac:dyDescent="0.25">
      <c r="A19" s="59" t="s">
        <v>103</v>
      </c>
      <c r="B19" s="59" t="s">
        <v>69</v>
      </c>
      <c r="C19" s="59" t="s">
        <v>90</v>
      </c>
      <c r="D19" s="59">
        <v>1</v>
      </c>
      <c r="E19" s="59"/>
      <c r="F19" s="60" t="s">
        <v>63</v>
      </c>
      <c r="G19" s="59" t="str">
        <f t="shared" si="0"/>
        <v>wip:ContractCostsIncurredToDate</v>
      </c>
      <c r="H19" s="59">
        <v>2</v>
      </c>
      <c r="J19" s="70" t="str">
        <f>TEXT(DATE(YEAR(facts!$H$9)-1,MONTH(facts!$H$9),DAY(facts!$H$9)),"YYYY-MM-DDTHH:MM:SS")</f>
        <v>3798-12-31T00:00:00</v>
      </c>
      <c r="K19" s="70" t="str">
        <f>TEXT(DATE(YEAR(facts!$H$9)-1,MONTH(facts!$H$9),DAY(facts!$H$9)),"YYYY-MM-DDTHH:MM:SS")</f>
        <v>3798-12-31T00:00:00</v>
      </c>
      <c r="L19" t="s">
        <v>91</v>
      </c>
    </row>
    <row r="20" spans="1:13" ht="30" x14ac:dyDescent="0.25">
      <c r="A20" s="59" t="s">
        <v>103</v>
      </c>
      <c r="B20" s="59" t="s">
        <v>74</v>
      </c>
      <c r="C20" s="59" t="s">
        <v>90</v>
      </c>
      <c r="D20" s="59">
        <v>1</v>
      </c>
      <c r="E20" s="59"/>
      <c r="F20" s="60" t="s">
        <v>63</v>
      </c>
      <c r="G20" s="59" t="str">
        <f t="shared" si="0"/>
        <v>wip:ContractGrossProfitFromInceptionToDate</v>
      </c>
      <c r="H20" s="59">
        <v>2</v>
      </c>
      <c r="J20" s="70" t="str">
        <f>TEXT(DATE(YEAR(facts!$H$9)-1,MONTH(facts!$H$9),DAY(facts!$H$9)),"YYYY-MM-DDTHH:MM:SS")</f>
        <v>3798-12-31T00:00:00</v>
      </c>
      <c r="K20" s="70" t="str">
        <f>TEXT(DATE(YEAR(facts!$H$9)-1,MONTH(facts!$H$9),DAY(facts!$H$9)),"YYYY-MM-DDTHH:MM:SS")</f>
        <v>3798-12-31T00:00:00</v>
      </c>
      <c r="L20" t="s">
        <v>91</v>
      </c>
    </row>
    <row r="21" spans="1:13" ht="30" x14ac:dyDescent="0.25">
      <c r="A21" s="59" t="s">
        <v>103</v>
      </c>
      <c r="B21" s="59" t="s">
        <v>118</v>
      </c>
      <c r="C21" s="59" t="s">
        <v>90</v>
      </c>
      <c r="D21" s="59">
        <v>1</v>
      </c>
      <c r="E21" s="59"/>
      <c r="F21" s="60" t="s">
        <v>63</v>
      </c>
      <c r="G21" s="59" t="str">
        <f>"us-gaap:"&amp;B21</f>
        <v>us-gaap:Revenues</v>
      </c>
      <c r="H21" s="59">
        <v>2</v>
      </c>
      <c r="J21" s="70" t="str">
        <f>TEXT(DATE(YEAR(facts!$H$9)-1,MONTH(facts!$H$9),DAY(facts!$H$9)+1),"YYYY-MM-DDTHH:MM:SS")</f>
        <v>3799-01-01T00:00:00</v>
      </c>
      <c r="K21" s="70" t="str">
        <f>TEXT(DATE(YEAR(facts!$H$9),MONTH(facts!$H$9),DAY(facts!$H$9)),"YYYY-MM-DDTHH:MM:SS")</f>
        <v>1900-01-00T00:00:00</v>
      </c>
      <c r="L21" t="s">
        <v>91</v>
      </c>
    </row>
    <row r="22" spans="1:13" ht="30" x14ac:dyDescent="0.25">
      <c r="A22" s="59" t="s">
        <v>103</v>
      </c>
      <c r="B22" s="59" t="s">
        <v>119</v>
      </c>
      <c r="C22" s="59" t="s">
        <v>90</v>
      </c>
      <c r="D22" s="59">
        <v>1</v>
      </c>
      <c r="E22" s="59"/>
      <c r="F22" s="60" t="s">
        <v>63</v>
      </c>
      <c r="G22" s="59" t="str">
        <f>"us-gaap:"&amp;B22</f>
        <v>us-gaap:CostOfRevenue</v>
      </c>
      <c r="H22" s="59">
        <v>2</v>
      </c>
      <c r="J22" s="70" t="str">
        <f>TEXT(DATE(YEAR(facts!$H$9)-1,MONTH(facts!$H$9),DAY(facts!$H$9)+1),"YYYY-MM-DDTHH:MM:SS")</f>
        <v>3799-01-01T00:00:00</v>
      </c>
      <c r="K22" s="70" t="str">
        <f>TEXT(DATE(YEAR(facts!$H$9),MONTH(facts!$H$9),DAY(facts!$H$9)),"YYYY-MM-DDTHH:MM:SS")</f>
        <v>1900-01-00T00:00:00</v>
      </c>
      <c r="L22" t="s">
        <v>91</v>
      </c>
    </row>
    <row r="23" spans="1:13" ht="30" x14ac:dyDescent="0.25">
      <c r="A23" s="59" t="s">
        <v>103</v>
      </c>
      <c r="B23" s="59" t="s">
        <v>120</v>
      </c>
      <c r="C23" s="59" t="s">
        <v>90</v>
      </c>
      <c r="D23" s="59">
        <v>1</v>
      </c>
      <c r="E23" s="59"/>
      <c r="F23" s="60" t="s">
        <v>63</v>
      </c>
      <c r="G23" s="59" t="str">
        <f>"us-gaap:"&amp;B23</f>
        <v>us-gaap:GrossProfit</v>
      </c>
      <c r="H23" s="59">
        <v>2</v>
      </c>
      <c r="J23" s="70" t="str">
        <f>TEXT(DATE(YEAR(facts!$H$9)-1,MONTH(facts!$H$9),DAY(facts!$H$9)+1),"YYYY-MM-DDTHH:MM:SS")</f>
        <v>3799-01-01T00:00:00</v>
      </c>
      <c r="K23" s="70" t="str">
        <f>TEXT(DATE(YEAR(facts!$H$9),MONTH(facts!$H$9),DAY(facts!$H$9)),"YYYY-MM-DDTHH:MM:SS")</f>
        <v>1900-01-00T00:00:00</v>
      </c>
      <c r="L23" t="s">
        <v>91</v>
      </c>
    </row>
    <row r="24" spans="1:13" ht="30" x14ac:dyDescent="0.25">
      <c r="A24" s="59" t="s">
        <v>103</v>
      </c>
      <c r="B24" s="59" t="s">
        <v>121</v>
      </c>
      <c r="C24" s="59" t="s">
        <v>90</v>
      </c>
      <c r="D24" s="59">
        <v>1</v>
      </c>
      <c r="E24" s="59"/>
      <c r="F24" s="60" t="s">
        <v>63</v>
      </c>
      <c r="G24" s="59" t="str">
        <f t="shared" si="0"/>
        <v>wip:ContractRevenueRevenueToComplete</v>
      </c>
      <c r="H24" s="59">
        <v>2</v>
      </c>
      <c r="L24" t="s">
        <v>91</v>
      </c>
    </row>
    <row r="25" spans="1:13" ht="30" x14ac:dyDescent="0.25">
      <c r="A25" s="59" t="s">
        <v>103</v>
      </c>
      <c r="B25" s="59" t="s">
        <v>70</v>
      </c>
      <c r="C25" s="59" t="s">
        <v>90</v>
      </c>
      <c r="D25" s="59">
        <v>1</v>
      </c>
      <c r="E25" s="59"/>
      <c r="F25" s="60" t="s">
        <v>63</v>
      </c>
      <c r="G25" s="59" t="str">
        <f t="shared" si="0"/>
        <v>wip:ContractCostsEstimatedCostToComplete</v>
      </c>
      <c r="H25" s="59">
        <v>2</v>
      </c>
      <c r="L25" t="s">
        <v>91</v>
      </c>
    </row>
    <row r="26" spans="1:13" ht="30" x14ac:dyDescent="0.25">
      <c r="A26" s="59" t="s">
        <v>103</v>
      </c>
      <c r="B26" s="59" t="s">
        <v>122</v>
      </c>
      <c r="C26" s="59" t="s">
        <v>90</v>
      </c>
      <c r="D26" s="59">
        <v>1</v>
      </c>
      <c r="E26" s="59"/>
      <c r="F26" s="60" t="s">
        <v>63</v>
      </c>
      <c r="G26" s="59" t="str">
        <f t="shared" si="0"/>
        <v>wip:ContractGrossProfitToBeEarned</v>
      </c>
      <c r="H26" s="59">
        <v>2</v>
      </c>
      <c r="L26" t="s">
        <v>91</v>
      </c>
    </row>
    <row r="27" spans="1:13" ht="30" x14ac:dyDescent="0.25">
      <c r="A27" s="59" t="s">
        <v>104</v>
      </c>
      <c r="B27" s="59" t="s">
        <v>66</v>
      </c>
      <c r="C27" s="59" t="s">
        <v>90</v>
      </c>
      <c r="D27" s="59">
        <v>1</v>
      </c>
      <c r="E27" s="59"/>
      <c r="F27" s="60" t="s">
        <v>63</v>
      </c>
      <c r="G27" s="59" t="s">
        <v>78</v>
      </c>
      <c r="H27" s="59">
        <v>2</v>
      </c>
      <c r="L27" t="s">
        <v>91</v>
      </c>
      <c r="M27" t="s">
        <v>106</v>
      </c>
    </row>
    <row r="28" spans="1:13" ht="30" x14ac:dyDescent="0.25">
      <c r="A28" s="59" t="s">
        <v>104</v>
      </c>
      <c r="B28" s="59" t="s">
        <v>69</v>
      </c>
      <c r="C28" s="59" t="s">
        <v>90</v>
      </c>
      <c r="D28" s="59">
        <v>1</v>
      </c>
      <c r="E28" s="59"/>
      <c r="F28" s="60" t="s">
        <v>63</v>
      </c>
      <c r="G28" s="59" t="s">
        <v>79</v>
      </c>
      <c r="H28" s="59">
        <v>2</v>
      </c>
      <c r="L28" t="s">
        <v>91</v>
      </c>
      <c r="M28" t="s">
        <v>106</v>
      </c>
    </row>
    <row r="29" spans="1:13" ht="30" x14ac:dyDescent="0.25">
      <c r="A29" s="59" t="s">
        <v>104</v>
      </c>
      <c r="B29" s="59" t="s">
        <v>70</v>
      </c>
      <c r="C29" s="59" t="s">
        <v>90</v>
      </c>
      <c r="D29" s="59">
        <v>1</v>
      </c>
      <c r="E29" s="59"/>
      <c r="F29" s="60" t="s">
        <v>63</v>
      </c>
      <c r="G29" s="59" t="s">
        <v>80</v>
      </c>
      <c r="H29" s="59">
        <v>2</v>
      </c>
      <c r="L29" t="s">
        <v>91</v>
      </c>
      <c r="M29" t="s">
        <v>106</v>
      </c>
    </row>
    <row r="30" spans="1:13" ht="30" x14ac:dyDescent="0.25">
      <c r="A30" s="59" t="s">
        <v>104</v>
      </c>
      <c r="B30" s="59" t="s">
        <v>67</v>
      </c>
      <c r="C30" s="59" t="s">
        <v>90</v>
      </c>
      <c r="D30" s="59">
        <v>1</v>
      </c>
      <c r="E30" s="59"/>
      <c r="F30" s="60" t="s">
        <v>63</v>
      </c>
      <c r="G30" s="59" t="s">
        <v>81</v>
      </c>
      <c r="H30" s="59">
        <v>2</v>
      </c>
      <c r="L30" t="s">
        <v>91</v>
      </c>
      <c r="M30" t="s">
        <v>106</v>
      </c>
    </row>
    <row r="31" spans="1:13" ht="30" x14ac:dyDescent="0.25">
      <c r="A31" s="59" t="s">
        <v>104</v>
      </c>
      <c r="B31" s="59" t="s">
        <v>71</v>
      </c>
      <c r="C31" s="59" t="s">
        <v>90</v>
      </c>
      <c r="D31" s="59">
        <v>1</v>
      </c>
      <c r="E31" s="59"/>
      <c r="F31" s="60" t="s">
        <v>63</v>
      </c>
      <c r="G31" s="59" t="s">
        <v>82</v>
      </c>
      <c r="H31" s="59">
        <v>2</v>
      </c>
      <c r="L31" t="s">
        <v>127</v>
      </c>
      <c r="M31" t="s">
        <v>106</v>
      </c>
    </row>
    <row r="32" spans="1:13" ht="30" x14ac:dyDescent="0.25">
      <c r="A32" s="59" t="s">
        <v>104</v>
      </c>
      <c r="B32" s="59" t="s">
        <v>97</v>
      </c>
      <c r="C32" s="59" t="s">
        <v>90</v>
      </c>
      <c r="D32" s="59">
        <v>1</v>
      </c>
      <c r="E32" s="59"/>
      <c r="F32" s="60" t="s">
        <v>63</v>
      </c>
      <c r="G32" s="59" t="s">
        <v>100</v>
      </c>
      <c r="H32" s="59">
        <v>2</v>
      </c>
      <c r="L32" t="s">
        <v>91</v>
      </c>
      <c r="M32" t="s">
        <v>106</v>
      </c>
    </row>
    <row r="33" spans="1:13" ht="30" x14ac:dyDescent="0.25">
      <c r="A33" s="59" t="s">
        <v>104</v>
      </c>
      <c r="B33" s="59" t="s">
        <v>99</v>
      </c>
      <c r="C33" s="59" t="s">
        <v>90</v>
      </c>
      <c r="D33" s="59">
        <v>1</v>
      </c>
      <c r="E33" s="59"/>
      <c r="F33" s="60" t="s">
        <v>63</v>
      </c>
      <c r="G33" s="59" t="s">
        <v>98</v>
      </c>
      <c r="H33" s="59">
        <v>2</v>
      </c>
      <c r="L33" t="s">
        <v>127</v>
      </c>
      <c r="M33" t="s">
        <v>106</v>
      </c>
    </row>
    <row r="34" spans="1:13" ht="30" x14ac:dyDescent="0.25">
      <c r="A34" s="59" t="s">
        <v>104</v>
      </c>
      <c r="B34" s="59" t="s">
        <v>68</v>
      </c>
      <c r="C34" s="59" t="s">
        <v>90</v>
      </c>
      <c r="D34" s="59">
        <v>1</v>
      </c>
      <c r="E34" s="59"/>
      <c r="F34" s="60" t="s">
        <v>63</v>
      </c>
      <c r="G34" s="59" t="s">
        <v>83</v>
      </c>
      <c r="H34" s="59">
        <v>2</v>
      </c>
      <c r="L34" t="s">
        <v>91</v>
      </c>
      <c r="M34" t="s">
        <v>106</v>
      </c>
    </row>
    <row r="35" spans="1:13" ht="30" x14ac:dyDescent="0.25">
      <c r="A35" s="59" t="s">
        <v>104</v>
      </c>
      <c r="B35" s="59" t="s">
        <v>74</v>
      </c>
      <c r="C35" s="59" t="s">
        <v>90</v>
      </c>
      <c r="D35" s="59">
        <v>1</v>
      </c>
      <c r="E35" s="59"/>
      <c r="F35" s="60" t="s">
        <v>63</v>
      </c>
      <c r="G35" s="59" t="s">
        <v>84</v>
      </c>
      <c r="H35" s="59">
        <v>2</v>
      </c>
      <c r="L35" t="s">
        <v>91</v>
      </c>
      <c r="M35" t="s">
        <v>106</v>
      </c>
    </row>
    <row r="36" spans="1:13" ht="30" x14ac:dyDescent="0.25">
      <c r="A36" s="59" t="s">
        <v>104</v>
      </c>
      <c r="B36" s="59" t="s">
        <v>76</v>
      </c>
      <c r="C36" s="59" t="s">
        <v>90</v>
      </c>
      <c r="D36" s="59">
        <v>1</v>
      </c>
      <c r="E36" s="59"/>
      <c r="F36" s="60" t="s">
        <v>63</v>
      </c>
      <c r="G36" s="59" t="s">
        <v>85</v>
      </c>
      <c r="H36" s="59">
        <v>2</v>
      </c>
      <c r="L36" t="s">
        <v>91</v>
      </c>
      <c r="M36" t="s">
        <v>106</v>
      </c>
    </row>
    <row r="37" spans="1:13" ht="30" x14ac:dyDescent="0.25">
      <c r="A37" s="59" t="s">
        <v>104</v>
      </c>
      <c r="B37" s="59" t="s">
        <v>102</v>
      </c>
      <c r="C37" s="59" t="s">
        <v>90</v>
      </c>
      <c r="D37" s="59">
        <v>1</v>
      </c>
      <c r="E37" s="59"/>
      <c r="F37" s="60" t="s">
        <v>63</v>
      </c>
      <c r="G37" s="59" t="s">
        <v>101</v>
      </c>
      <c r="H37" s="59">
        <v>2</v>
      </c>
      <c r="L37" t="s">
        <v>91</v>
      </c>
      <c r="M37" t="s">
        <v>106</v>
      </c>
    </row>
    <row r="38" spans="1:13" ht="30" x14ac:dyDescent="0.25">
      <c r="A38" s="59" t="s">
        <v>104</v>
      </c>
      <c r="B38" s="59" t="s">
        <v>75</v>
      </c>
      <c r="C38" s="59" t="s">
        <v>90</v>
      </c>
      <c r="D38" s="59">
        <v>1</v>
      </c>
      <c r="E38" s="59"/>
      <c r="F38" s="60" t="s">
        <v>63</v>
      </c>
      <c r="G38" s="59" t="s">
        <v>86</v>
      </c>
      <c r="H38" s="59">
        <v>2</v>
      </c>
      <c r="L38" t="s">
        <v>91</v>
      </c>
      <c r="M38" t="s">
        <v>106</v>
      </c>
    </row>
    <row r="39" spans="1:13" ht="30" x14ac:dyDescent="0.25">
      <c r="A39" s="59" t="s">
        <v>104</v>
      </c>
      <c r="B39" s="59" t="s">
        <v>117</v>
      </c>
      <c r="C39" s="59" t="s">
        <v>90</v>
      </c>
      <c r="D39" s="59">
        <v>1</v>
      </c>
      <c r="E39" s="59"/>
      <c r="F39" s="60" t="s">
        <v>63</v>
      </c>
      <c r="G39" s="59" t="str">
        <f>"us-gaap:"&amp;B39</f>
        <v>us-gaap:ProvisionForLossOnContracts</v>
      </c>
      <c r="H39" s="59">
        <v>2</v>
      </c>
      <c r="L39" t="s">
        <v>91</v>
      </c>
      <c r="M39" t="s">
        <v>106</v>
      </c>
    </row>
    <row r="40" spans="1:13" ht="30" x14ac:dyDescent="0.25">
      <c r="A40" s="59" t="s">
        <v>104</v>
      </c>
      <c r="B40" s="59" t="s">
        <v>68</v>
      </c>
      <c r="C40" s="59" t="s">
        <v>90</v>
      </c>
      <c r="D40" s="59">
        <v>1</v>
      </c>
      <c r="E40" s="59"/>
      <c r="F40" s="60" t="s">
        <v>63</v>
      </c>
      <c r="G40" s="59" t="str">
        <f t="shared" ref="G40:G48" si="1">"wip:"&amp;B40</f>
        <v>wip:ContractRevenueEarnedToDate</v>
      </c>
      <c r="H40" s="59">
        <v>2</v>
      </c>
      <c r="J40" s="70" t="str">
        <f>TEXT(DATE(YEAR(facts!$H$9)-1,MONTH(facts!$H$9),DAY(facts!$H$9)),"YYYY-MM-DDTHH:MM:SS")</f>
        <v>3798-12-31T00:00:00</v>
      </c>
      <c r="K40" s="70" t="str">
        <f>TEXT(DATE(YEAR(facts!$H$9)-1,MONTH(facts!$H$9),DAY(facts!$H$9)),"YYYY-MM-DDTHH:MM:SS")</f>
        <v>3798-12-31T00:00:00</v>
      </c>
      <c r="L40" t="s">
        <v>91</v>
      </c>
      <c r="M40" t="s">
        <v>106</v>
      </c>
    </row>
    <row r="41" spans="1:13" ht="30" x14ac:dyDescent="0.25">
      <c r="A41" s="59" t="s">
        <v>104</v>
      </c>
      <c r="B41" s="59" t="s">
        <v>69</v>
      </c>
      <c r="C41" s="59" t="s">
        <v>90</v>
      </c>
      <c r="D41" s="59">
        <v>1</v>
      </c>
      <c r="E41" s="59"/>
      <c r="F41" s="60" t="s">
        <v>63</v>
      </c>
      <c r="G41" s="59" t="str">
        <f t="shared" si="1"/>
        <v>wip:ContractCostsIncurredToDate</v>
      </c>
      <c r="H41" s="59">
        <v>2</v>
      </c>
      <c r="J41" s="70" t="str">
        <f>TEXT(DATE(YEAR(facts!$H$9)-1,MONTH(facts!$H$9),DAY(facts!$H$9)),"YYYY-MM-DDTHH:MM:SS")</f>
        <v>3798-12-31T00:00:00</v>
      </c>
      <c r="K41" s="70" t="str">
        <f>TEXT(DATE(YEAR(facts!$H$9)-1,MONTH(facts!$H$9),DAY(facts!$H$9)),"YYYY-MM-DDTHH:MM:SS")</f>
        <v>3798-12-31T00:00:00</v>
      </c>
      <c r="L41" t="s">
        <v>91</v>
      </c>
      <c r="M41" t="s">
        <v>106</v>
      </c>
    </row>
    <row r="42" spans="1:13" ht="30" x14ac:dyDescent="0.25">
      <c r="A42" s="59" t="s">
        <v>104</v>
      </c>
      <c r="B42" s="59" t="s">
        <v>74</v>
      </c>
      <c r="C42" s="59" t="s">
        <v>90</v>
      </c>
      <c r="D42" s="59">
        <v>1</v>
      </c>
      <c r="E42" s="59"/>
      <c r="F42" s="60" t="s">
        <v>63</v>
      </c>
      <c r="G42" s="59" t="str">
        <f t="shared" si="1"/>
        <v>wip:ContractGrossProfitFromInceptionToDate</v>
      </c>
      <c r="H42" s="59">
        <v>2</v>
      </c>
      <c r="J42" s="70" t="str">
        <f>TEXT(DATE(YEAR(facts!$H$9)-1,MONTH(facts!$H$9),DAY(facts!$H$9)),"YYYY-MM-DDTHH:MM:SS")</f>
        <v>3798-12-31T00:00:00</v>
      </c>
      <c r="K42" s="70" t="str">
        <f>TEXT(DATE(YEAR(facts!$H$9)-1,MONTH(facts!$H$9),DAY(facts!$H$9)),"YYYY-MM-DDTHH:MM:SS")</f>
        <v>3798-12-31T00:00:00</v>
      </c>
      <c r="L42" t="s">
        <v>91</v>
      </c>
      <c r="M42" t="s">
        <v>106</v>
      </c>
    </row>
    <row r="43" spans="1:13" ht="30" x14ac:dyDescent="0.25">
      <c r="A43" s="59" t="s">
        <v>104</v>
      </c>
      <c r="B43" s="59" t="s">
        <v>118</v>
      </c>
      <c r="C43" s="59" t="s">
        <v>90</v>
      </c>
      <c r="D43" s="59">
        <v>1</v>
      </c>
      <c r="E43" s="59"/>
      <c r="F43" s="60" t="s">
        <v>63</v>
      </c>
      <c r="G43" s="59" t="str">
        <f>"us-gaap:"&amp;B43</f>
        <v>us-gaap:Revenues</v>
      </c>
      <c r="H43" s="59">
        <v>2</v>
      </c>
      <c r="J43" s="70" t="s">
        <v>107</v>
      </c>
      <c r="K43" s="70" t="str">
        <f>TEXT(DATE(YEAR(facts!$H$9),MONTH(facts!$H$9),DAY(facts!$H$9)),"YYYY-MM-DDTHH:MM:SS")</f>
        <v>1900-01-00T00:00:00</v>
      </c>
      <c r="L43" t="s">
        <v>91</v>
      </c>
      <c r="M43" t="s">
        <v>106</v>
      </c>
    </row>
    <row r="44" spans="1:13" ht="30" x14ac:dyDescent="0.25">
      <c r="A44" s="59" t="s">
        <v>104</v>
      </c>
      <c r="B44" s="59" t="s">
        <v>119</v>
      </c>
      <c r="C44" s="59" t="s">
        <v>90</v>
      </c>
      <c r="D44" s="59">
        <v>1</v>
      </c>
      <c r="E44" s="59"/>
      <c r="F44" s="60" t="s">
        <v>63</v>
      </c>
      <c r="G44" s="59" t="str">
        <f t="shared" ref="G44:G45" si="2">"us-gaap:"&amp;B44</f>
        <v>us-gaap:CostOfRevenue</v>
      </c>
      <c r="H44" s="59">
        <v>2</v>
      </c>
      <c r="J44" s="70" t="s">
        <v>107</v>
      </c>
      <c r="K44" s="70" t="str">
        <f>TEXT(DATE(YEAR(facts!$H$9),MONTH(facts!$H$9),DAY(facts!$H$9)),"YYYY-MM-DDTHH:MM:SS")</f>
        <v>1900-01-00T00:00:00</v>
      </c>
      <c r="L44" t="s">
        <v>91</v>
      </c>
      <c r="M44" t="s">
        <v>106</v>
      </c>
    </row>
    <row r="45" spans="1:13" ht="30" x14ac:dyDescent="0.25">
      <c r="A45" s="59" t="s">
        <v>104</v>
      </c>
      <c r="B45" s="59" t="s">
        <v>120</v>
      </c>
      <c r="C45" s="59" t="s">
        <v>90</v>
      </c>
      <c r="D45" s="59">
        <v>1</v>
      </c>
      <c r="E45" s="59"/>
      <c r="F45" s="60" t="s">
        <v>63</v>
      </c>
      <c r="G45" s="59" t="str">
        <f t="shared" si="2"/>
        <v>us-gaap:GrossProfit</v>
      </c>
      <c r="H45" s="59">
        <v>2</v>
      </c>
      <c r="J45" s="70" t="s">
        <v>107</v>
      </c>
      <c r="K45" s="70" t="str">
        <f>TEXT(DATE(YEAR(facts!$H$9),MONTH(facts!$H$9),DAY(facts!$H$9)),"YYYY-MM-DDTHH:MM:SS")</f>
        <v>1900-01-00T00:00:00</v>
      </c>
      <c r="L45" t="s">
        <v>91</v>
      </c>
      <c r="M45" t="s">
        <v>106</v>
      </c>
    </row>
    <row r="46" spans="1:13" ht="30" x14ac:dyDescent="0.25">
      <c r="A46" s="59" t="s">
        <v>104</v>
      </c>
      <c r="B46" s="59" t="s">
        <v>121</v>
      </c>
      <c r="C46" s="59" t="s">
        <v>90</v>
      </c>
      <c r="D46" s="59">
        <v>1</v>
      </c>
      <c r="E46" s="59"/>
      <c r="F46" s="60" t="s">
        <v>63</v>
      </c>
      <c r="G46" s="59" t="str">
        <f t="shared" si="1"/>
        <v>wip:ContractRevenueRevenueToComplete</v>
      </c>
      <c r="H46" s="59">
        <v>2</v>
      </c>
      <c r="L46" t="s">
        <v>91</v>
      </c>
      <c r="M46" t="s">
        <v>106</v>
      </c>
    </row>
    <row r="47" spans="1:13" ht="30" x14ac:dyDescent="0.25">
      <c r="A47" s="59" t="s">
        <v>104</v>
      </c>
      <c r="B47" s="59" t="s">
        <v>70</v>
      </c>
      <c r="C47" s="59" t="s">
        <v>90</v>
      </c>
      <c r="D47" s="59">
        <v>1</v>
      </c>
      <c r="E47" s="59"/>
      <c r="F47" s="60" t="s">
        <v>63</v>
      </c>
      <c r="G47" s="59" t="str">
        <f t="shared" si="1"/>
        <v>wip:ContractCostsEstimatedCostToComplete</v>
      </c>
      <c r="H47" s="59">
        <v>2</v>
      </c>
      <c r="L47" t="s">
        <v>91</v>
      </c>
      <c r="M47" t="s">
        <v>106</v>
      </c>
    </row>
    <row r="48" spans="1:13" ht="30" x14ac:dyDescent="0.25">
      <c r="A48" s="59" t="s">
        <v>104</v>
      </c>
      <c r="B48" s="59" t="s">
        <v>122</v>
      </c>
      <c r="C48" s="59" t="s">
        <v>90</v>
      </c>
      <c r="D48" s="59">
        <v>1</v>
      </c>
      <c r="E48" s="59"/>
      <c r="F48" s="60" t="s">
        <v>63</v>
      </c>
      <c r="G48" s="59" t="str">
        <f t="shared" si="1"/>
        <v>wip:ContractGrossProfitToBeEarned</v>
      </c>
      <c r="H48" s="59">
        <v>2</v>
      </c>
      <c r="L48" t="s">
        <v>91</v>
      </c>
      <c r="M48" t="s">
        <v>106</v>
      </c>
    </row>
    <row r="49" spans="1:11" x14ac:dyDescent="0.25">
      <c r="A49" s="59" t="s">
        <v>108</v>
      </c>
      <c r="B49" s="59" t="s">
        <v>109</v>
      </c>
      <c r="C49" s="59" t="s">
        <v>110</v>
      </c>
      <c r="D49" s="59">
        <v>1</v>
      </c>
      <c r="F49" s="60" t="s">
        <v>63</v>
      </c>
      <c r="G49" s="59" t="s">
        <v>111</v>
      </c>
      <c r="J49" t="s">
        <v>107</v>
      </c>
      <c r="K49" t="str">
        <f>""&amp;facts!$H$9&amp;"T00:00:00"</f>
        <v>T00:00:00</v>
      </c>
    </row>
    <row r="50" spans="1:11" x14ac:dyDescent="0.25">
      <c r="A50" s="59" t="s">
        <v>116</v>
      </c>
      <c r="B50" s="59"/>
      <c r="C50" s="59" t="s">
        <v>114</v>
      </c>
      <c r="F50" s="60" t="s">
        <v>63</v>
      </c>
      <c r="G50" s="59" t="s">
        <v>115</v>
      </c>
      <c r="J50" t="s">
        <v>107</v>
      </c>
      <c r="K50" t="str">
        <f>""&amp;facts!$H$9&amp;"T00:00:00"</f>
        <v>T00:00:00</v>
      </c>
    </row>
    <row r="51" spans="1:11" x14ac:dyDescent="0.25">
      <c r="F51" s="59"/>
      <c r="G51" s="59"/>
    </row>
    <row r="52" spans="1:11" x14ac:dyDescent="0.25">
      <c r="F52" s="59"/>
      <c r="G52" s="59"/>
    </row>
    <row r="53" spans="1:11" x14ac:dyDescent="0.25">
      <c r="F53" s="59"/>
      <c r="G53" s="59"/>
    </row>
    <row r="54" spans="1:11" x14ac:dyDescent="0.25">
      <c r="F54" s="59"/>
      <c r="G54" s="59"/>
    </row>
    <row r="55" spans="1:11" x14ac:dyDescent="0.25">
      <c r="B55" s="59"/>
      <c r="F55" s="59"/>
      <c r="G55" s="59"/>
    </row>
    <row r="56" spans="1:11" x14ac:dyDescent="0.25">
      <c r="B56" s="59"/>
      <c r="F56" s="59"/>
      <c r="G56" s="59"/>
    </row>
    <row r="57" spans="1:11" x14ac:dyDescent="0.25">
      <c r="B57" s="59"/>
    </row>
    <row r="58" spans="1:11" x14ac:dyDescent="0.25">
      <c r="B58" s="59"/>
    </row>
    <row r="59" spans="1:11" x14ac:dyDescent="0.25">
      <c r="B59" s="59"/>
    </row>
    <row r="60" spans="1:11" x14ac:dyDescent="0.25">
      <c r="B60" s="59"/>
    </row>
    <row r="61" spans="1:11" x14ac:dyDescent="0.25">
      <c r="B61" s="59"/>
    </row>
    <row r="62" spans="1:11" x14ac:dyDescent="0.25">
      <c r="B62" s="59"/>
    </row>
    <row r="63" spans="1:11" x14ac:dyDescent="0.25">
      <c r="B63" s="59"/>
    </row>
    <row r="64" spans="1:11" x14ac:dyDescent="0.25">
      <c r="B64" s="59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defaultColWidth="11.54296875" defaultRowHeight="15" x14ac:dyDescent="0.25"/>
  <cols>
    <col min="2" max="2" width="70" customWidth="1"/>
  </cols>
  <sheetData>
    <row r="1" spans="1:2" x14ac:dyDescent="0.25">
      <c r="A1" s="58" t="s">
        <v>51</v>
      </c>
      <c r="B1" s="58" t="s">
        <v>52</v>
      </c>
    </row>
    <row r="2" spans="1:2" x14ac:dyDescent="0.25">
      <c r="A2" s="59" t="s">
        <v>53</v>
      </c>
      <c r="B2" s="59" t="s">
        <v>54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B8" sqref="B8"/>
    </sheetView>
  </sheetViews>
  <sheetFormatPr defaultColWidth="11.54296875" defaultRowHeight="15" x14ac:dyDescent="0.25"/>
  <cols>
    <col min="1" max="1" width="22.6328125" customWidth="1"/>
    <col min="2" max="2" width="63.54296875" customWidth="1"/>
  </cols>
  <sheetData>
    <row r="1" spans="1:2" x14ac:dyDescent="0.25">
      <c r="A1" s="58" t="s">
        <v>39</v>
      </c>
      <c r="B1" s="58" t="s">
        <v>40</v>
      </c>
    </row>
    <row r="2" spans="1:2" x14ac:dyDescent="0.25">
      <c r="A2" s="59" t="s">
        <v>50</v>
      </c>
      <c r="B2" s="59" t="s">
        <v>49</v>
      </c>
    </row>
    <row r="3" spans="1:2" x14ac:dyDescent="0.25">
      <c r="A3" s="59" t="s">
        <v>41</v>
      </c>
      <c r="B3" s="59" t="s">
        <v>42</v>
      </c>
    </row>
    <row r="4" spans="1:2" x14ac:dyDescent="0.25">
      <c r="A4" s="59" t="s">
        <v>43</v>
      </c>
      <c r="B4" s="59" t="s">
        <v>44</v>
      </c>
    </row>
    <row r="5" spans="1:2" x14ac:dyDescent="0.25">
      <c r="A5" s="59" t="s">
        <v>45</v>
      </c>
      <c r="B5" s="59" t="s">
        <v>46</v>
      </c>
    </row>
    <row r="6" spans="1:2" x14ac:dyDescent="0.25">
      <c r="A6" s="59" t="s">
        <v>47</v>
      </c>
      <c r="B6" t="s">
        <v>48</v>
      </c>
    </row>
    <row r="7" spans="1:2" x14ac:dyDescent="0.25">
      <c r="A7" s="59" t="s">
        <v>92</v>
      </c>
      <c r="B7" s="59" t="s">
        <v>93</v>
      </c>
    </row>
    <row r="8" spans="1:2" x14ac:dyDescent="0.25">
      <c r="A8" s="59" t="s">
        <v>94</v>
      </c>
      <c r="B8" s="59" t="s">
        <v>95</v>
      </c>
    </row>
    <row r="9" spans="1:2" x14ac:dyDescent="0.25">
      <c r="A9" s="59" t="s">
        <v>112</v>
      </c>
      <c r="B9" s="59" t="s">
        <v>113</v>
      </c>
    </row>
    <row r="10" spans="1:2" x14ac:dyDescent="0.25">
      <c r="A10" s="59" t="s">
        <v>123</v>
      </c>
      <c r="B10" s="73" t="s">
        <v>124</v>
      </c>
    </row>
  </sheetData>
  <hyperlinks>
    <hyperlink ref="B9" r:id="rId1" xr:uid="{00000000-0004-0000-0300-000000000000}"/>
    <hyperlink ref="B10" r:id="rId2" xr:uid="{00000000-0004-0000-0300-000001000000}"/>
  </hyperlink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facts</vt:lpstr>
      <vt:lpstr>metadata</vt:lpstr>
      <vt:lpstr>dtsReferences</vt:lpstr>
      <vt:lpstr>prefixes</vt:lpstr>
      <vt:lpstr>As_Of_Date</vt:lpstr>
      <vt:lpstr>Contracts</vt:lpstr>
      <vt:lpstr>ContractsTotal</vt:lpstr>
      <vt:lpstr>EntityName</vt:lpstr>
    </vt:vector>
  </TitlesOfParts>
  <Company>Darmody, Merlino &amp;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Darmody, Merlino &amp; Co., LLP</dc:creator>
  <cp:lastModifiedBy>Cal Anderson</cp:lastModifiedBy>
  <cp:lastPrinted>2016-10-11T21:26:00Z</cp:lastPrinted>
  <dcterms:created xsi:type="dcterms:W3CDTF">2001-08-27T13:48:28Z</dcterms:created>
  <dcterms:modified xsi:type="dcterms:W3CDTF">2022-06-28T19:34:27Z</dcterms:modified>
</cp:coreProperties>
</file>